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otsuk\Desktop\"/>
    </mc:Choice>
  </mc:AlternateContent>
  <xr:revisionPtr revIDLastSave="0" documentId="13_ncr:1_{DD5178C4-449A-48A8-8E13-31B3C97D1D48}" xr6:coauthVersionLast="47" xr6:coauthVersionMax="47" xr10:uidLastSave="{00000000-0000-0000-0000-000000000000}"/>
  <bookViews>
    <workbookView xWindow="-110" yWindow="-110" windowWidth="19420" windowHeight="10300" xr2:uid="{00000000-000D-0000-FFFF-FFFF00000000}"/>
  </bookViews>
  <sheets>
    <sheet name="点数換算表" sheetId="6" r:id="rId1"/>
    <sheet name="現行XD用点数換算表" sheetId="24" r:id="rId2"/>
    <sheet name="MS" sheetId="25" r:id="rId3"/>
    <sheet name="WS" sheetId="15" r:id="rId4"/>
    <sheet name="MD (個人ポイント)" sheetId="21" r:id="rId5"/>
    <sheet name="WD (個人ポイント)" sheetId="22" r:id="rId6"/>
    <sheet name="XD（個人ポイント男子）" sheetId="23" r:id="rId7"/>
    <sheet name="XD（個人ポイント女子）" sheetId="2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4" hidden="1">'MD (個人ポイント)'!$A$3:$AI$231</definedName>
    <definedName name="_xlnm._FilterDatabase" localSheetId="2" hidden="1">MS!$A$3:$AI$121</definedName>
    <definedName name="_xlnm._FilterDatabase" localSheetId="5" hidden="1">'WD (個人ポイント)'!$A$3:$AI$220</definedName>
    <definedName name="_xlnm._FilterDatabase" localSheetId="3" hidden="1">WS!$A$3:$AI$106</definedName>
    <definedName name="_xlnm._FilterDatabase" localSheetId="7" hidden="1">'XD（個人ポイント女子）'!$A$3:$AN$41</definedName>
    <definedName name="_xlnm._FilterDatabase" localSheetId="6" hidden="1">'XD（個人ポイント男子）'!$A$3:$AN$55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0" i="26" l="1"/>
  <c r="AN10" i="26"/>
  <c r="AL16" i="26"/>
  <c r="AN16" i="26"/>
  <c r="AL25" i="26"/>
  <c r="AN25" i="26"/>
  <c r="AN41" i="26"/>
  <c r="AL41" i="26"/>
  <c r="AN40" i="26"/>
  <c r="AL40" i="26"/>
  <c r="AN39" i="26"/>
  <c r="AL39" i="26"/>
  <c r="AJ39" i="26" s="1"/>
  <c r="AN15" i="26"/>
  <c r="AL15" i="26"/>
  <c r="AN22" i="26"/>
  <c r="AL22" i="26"/>
  <c r="AJ22" i="26" s="1"/>
  <c r="AN37" i="26"/>
  <c r="AL37" i="26"/>
  <c r="AJ37" i="26" s="1"/>
  <c r="AN36" i="26"/>
  <c r="AL36" i="26"/>
  <c r="AN31" i="26"/>
  <c r="AL31" i="26"/>
  <c r="AN30" i="26"/>
  <c r="AL30" i="26"/>
  <c r="AJ30" i="26" s="1"/>
  <c r="AN29" i="26"/>
  <c r="AL29" i="26"/>
  <c r="AJ29" i="26" s="1"/>
  <c r="AN35" i="26"/>
  <c r="AL35" i="26"/>
  <c r="AN38" i="26"/>
  <c r="AL38" i="26"/>
  <c r="AN33" i="26"/>
  <c r="AL33" i="26"/>
  <c r="AN32" i="26"/>
  <c r="AL32" i="26"/>
  <c r="AN13" i="26"/>
  <c r="AL13" i="26"/>
  <c r="AN34" i="26"/>
  <c r="AL34" i="26"/>
  <c r="AN12" i="26"/>
  <c r="AL12" i="26"/>
  <c r="AN28" i="26"/>
  <c r="AL28" i="26"/>
  <c r="AJ28" i="26" s="1"/>
  <c r="AN21" i="26"/>
  <c r="AL21" i="26"/>
  <c r="AN26" i="26"/>
  <c r="AL26" i="26"/>
  <c r="AJ26" i="26" s="1"/>
  <c r="AN17" i="26"/>
  <c r="AL17" i="26"/>
  <c r="AN8" i="26"/>
  <c r="AL8" i="26"/>
  <c r="AN18" i="26"/>
  <c r="AJ18" i="26" s="1"/>
  <c r="AL18" i="26"/>
  <c r="AN27" i="26"/>
  <c r="AL27" i="26"/>
  <c r="AN11" i="26"/>
  <c r="AL11" i="26"/>
  <c r="AN24" i="26"/>
  <c r="AL24" i="26"/>
  <c r="AN14" i="26"/>
  <c r="AL14" i="26"/>
  <c r="AN23" i="26"/>
  <c r="AL23" i="26"/>
  <c r="AN20" i="26"/>
  <c r="AL20" i="26"/>
  <c r="AN9" i="26"/>
  <c r="AL9" i="26"/>
  <c r="AJ9" i="26" s="1"/>
  <c r="AN5" i="26"/>
  <c r="AL5" i="26"/>
  <c r="AN19" i="26"/>
  <c r="AL19" i="26"/>
  <c r="AN6" i="26"/>
  <c r="AL6" i="26"/>
  <c r="AN4" i="26"/>
  <c r="AL4" i="26"/>
  <c r="AN7" i="26"/>
  <c r="AL7" i="26"/>
  <c r="AL13" i="23"/>
  <c r="AN13" i="23"/>
  <c r="AL26" i="23"/>
  <c r="AN26" i="23"/>
  <c r="AL27" i="23"/>
  <c r="AJ27" i="23" s="1"/>
  <c r="AN27" i="23"/>
  <c r="AL28" i="23"/>
  <c r="AN28" i="23"/>
  <c r="AL29" i="23"/>
  <c r="AN29" i="23"/>
  <c r="AL30" i="23"/>
  <c r="AN30" i="23"/>
  <c r="AN55" i="23"/>
  <c r="AL55" i="23"/>
  <c r="AN54" i="23"/>
  <c r="AL54" i="23"/>
  <c r="AN53" i="23"/>
  <c r="AL53" i="23"/>
  <c r="AJ53" i="23" s="1"/>
  <c r="AN51" i="23"/>
  <c r="AL51" i="23"/>
  <c r="AN50" i="23"/>
  <c r="AL50" i="23"/>
  <c r="AN49" i="23"/>
  <c r="AL49" i="23"/>
  <c r="AN39" i="23"/>
  <c r="AL39" i="23"/>
  <c r="AJ39" i="23" s="1"/>
  <c r="AN48" i="23"/>
  <c r="AL48" i="23"/>
  <c r="AN47" i="23"/>
  <c r="AL47" i="23"/>
  <c r="AJ47" i="23" s="1"/>
  <c r="AN22" i="23"/>
  <c r="AL22" i="23"/>
  <c r="AN46" i="23"/>
  <c r="AL46" i="23"/>
  <c r="AN38" i="23"/>
  <c r="AL38" i="23"/>
  <c r="AN37" i="23"/>
  <c r="AL37" i="23"/>
  <c r="AN45" i="23"/>
  <c r="AL45" i="23"/>
  <c r="AN44" i="23"/>
  <c r="AL44" i="23"/>
  <c r="AN43" i="23"/>
  <c r="AL43" i="23"/>
  <c r="AN25" i="23"/>
  <c r="AL25" i="23"/>
  <c r="AN52" i="23"/>
  <c r="AL52" i="23"/>
  <c r="AN36" i="23"/>
  <c r="AL36" i="23"/>
  <c r="AN35" i="23"/>
  <c r="AL35" i="23"/>
  <c r="AN42" i="23"/>
  <c r="AL42" i="23"/>
  <c r="AN32" i="23"/>
  <c r="AL32" i="23"/>
  <c r="AN19" i="23"/>
  <c r="AL19" i="23"/>
  <c r="AN18" i="23"/>
  <c r="AL18" i="23"/>
  <c r="AN34" i="23"/>
  <c r="AL34" i="23"/>
  <c r="AN31" i="23"/>
  <c r="AL31" i="23"/>
  <c r="AN17" i="23"/>
  <c r="AL17" i="23"/>
  <c r="AN33" i="23"/>
  <c r="AL33" i="23"/>
  <c r="AN24" i="23"/>
  <c r="AL24" i="23"/>
  <c r="AN23" i="23"/>
  <c r="AL23" i="23"/>
  <c r="AJ23" i="23" s="1"/>
  <c r="AN40" i="23"/>
  <c r="AL40" i="23"/>
  <c r="AN8" i="23"/>
  <c r="AL8" i="23"/>
  <c r="AN16" i="23"/>
  <c r="AL16" i="23"/>
  <c r="AN5" i="23"/>
  <c r="AL5" i="23"/>
  <c r="AN9" i="23"/>
  <c r="AL9" i="23"/>
  <c r="AN21" i="23"/>
  <c r="AL21" i="23"/>
  <c r="AN41" i="23"/>
  <c r="AL41" i="23"/>
  <c r="AN12" i="23"/>
  <c r="AL12" i="23"/>
  <c r="AN11" i="23"/>
  <c r="AL11" i="23"/>
  <c r="AN10" i="23"/>
  <c r="AL10" i="23"/>
  <c r="AN20" i="23"/>
  <c r="AL20" i="23"/>
  <c r="AN6" i="23"/>
  <c r="AL6" i="23"/>
  <c r="AN15" i="23"/>
  <c r="AL15" i="23"/>
  <c r="AN14" i="23"/>
  <c r="AL14" i="23"/>
  <c r="AN7" i="23"/>
  <c r="AL7" i="23"/>
  <c r="AN4" i="23"/>
  <c r="AL4" i="23"/>
  <c r="I30" i="23"/>
  <c r="K30" i="23"/>
  <c r="M30" i="23"/>
  <c r="O30" i="23"/>
  <c r="Q30" i="23"/>
  <c r="S30" i="23"/>
  <c r="U30" i="23"/>
  <c r="W30" i="23"/>
  <c r="Y30" i="23"/>
  <c r="AA30" i="23"/>
  <c r="AC30" i="23"/>
  <c r="AE30" i="23"/>
  <c r="AG30" i="23"/>
  <c r="AI30" i="23"/>
  <c r="I29" i="23"/>
  <c r="K29" i="23"/>
  <c r="M29" i="23"/>
  <c r="O29" i="23"/>
  <c r="Q29" i="23"/>
  <c r="S29" i="23"/>
  <c r="U29" i="23"/>
  <c r="W29" i="23"/>
  <c r="Y29" i="23"/>
  <c r="AA29" i="23"/>
  <c r="AC29" i="23"/>
  <c r="AE29" i="23"/>
  <c r="AG29" i="23"/>
  <c r="AI29" i="23"/>
  <c r="I28" i="23"/>
  <c r="K28" i="23"/>
  <c r="M28" i="23"/>
  <c r="O28" i="23"/>
  <c r="Q28" i="23"/>
  <c r="S28" i="23"/>
  <c r="U28" i="23"/>
  <c r="W28" i="23"/>
  <c r="Y28" i="23"/>
  <c r="AA28" i="23"/>
  <c r="AC28" i="23"/>
  <c r="AE28" i="23"/>
  <c r="AG28" i="23"/>
  <c r="AI28" i="23"/>
  <c r="I25" i="26"/>
  <c r="K25" i="26"/>
  <c r="M25" i="26"/>
  <c r="O25" i="26"/>
  <c r="Q25" i="26"/>
  <c r="S25" i="26"/>
  <c r="U25" i="26"/>
  <c r="W25" i="26"/>
  <c r="Y25" i="26"/>
  <c r="AA25" i="26"/>
  <c r="AC25" i="26"/>
  <c r="AE25" i="26"/>
  <c r="AG25" i="26"/>
  <c r="AI25" i="26"/>
  <c r="I27" i="23"/>
  <c r="K27" i="23"/>
  <c r="M27" i="23"/>
  <c r="O27" i="23"/>
  <c r="Q27" i="23"/>
  <c r="S27" i="23"/>
  <c r="U27" i="23"/>
  <c r="W27" i="23"/>
  <c r="Y27" i="23"/>
  <c r="AA27" i="23"/>
  <c r="AC27" i="23"/>
  <c r="AE27" i="23"/>
  <c r="AG27" i="23"/>
  <c r="AI27" i="23"/>
  <c r="I26" i="23"/>
  <c r="K26" i="23"/>
  <c r="M26" i="23"/>
  <c r="O26" i="23"/>
  <c r="Q26" i="23"/>
  <c r="S26" i="23"/>
  <c r="U26" i="23"/>
  <c r="W26" i="23"/>
  <c r="Y26" i="23"/>
  <c r="AA26" i="23"/>
  <c r="AC26" i="23"/>
  <c r="AE26" i="23"/>
  <c r="AG26" i="23"/>
  <c r="AI26" i="23"/>
  <c r="I16" i="26"/>
  <c r="K16" i="26"/>
  <c r="M16" i="26"/>
  <c r="O16" i="26"/>
  <c r="Q16" i="26"/>
  <c r="S16" i="26"/>
  <c r="U16" i="26"/>
  <c r="W16" i="26"/>
  <c r="Y16" i="26"/>
  <c r="AA16" i="26"/>
  <c r="AC16" i="26"/>
  <c r="AE16" i="26"/>
  <c r="AG16" i="26"/>
  <c r="AI16" i="26"/>
  <c r="I13" i="23"/>
  <c r="K13" i="23"/>
  <c r="M13" i="23"/>
  <c r="O13" i="23"/>
  <c r="Q13" i="23"/>
  <c r="S13" i="23"/>
  <c r="U13" i="23"/>
  <c r="W13" i="23"/>
  <c r="Y13" i="23"/>
  <c r="AA13" i="23"/>
  <c r="AC13" i="23"/>
  <c r="AE13" i="23"/>
  <c r="AG13" i="23"/>
  <c r="AI13" i="23"/>
  <c r="I10" i="26"/>
  <c r="K10" i="26"/>
  <c r="M10" i="26"/>
  <c r="O10" i="26"/>
  <c r="Q10" i="26"/>
  <c r="S10" i="26"/>
  <c r="U10" i="26"/>
  <c r="W10" i="26"/>
  <c r="Y10" i="26"/>
  <c r="AA10" i="26"/>
  <c r="AC10" i="26"/>
  <c r="AE10" i="26"/>
  <c r="AG10" i="26"/>
  <c r="AI10" i="26"/>
  <c r="AI41" i="26"/>
  <c r="AG41" i="26"/>
  <c r="AE41" i="26"/>
  <c r="AC41" i="26"/>
  <c r="AA41" i="26"/>
  <c r="Y41" i="26"/>
  <c r="W41" i="26"/>
  <c r="U41" i="26"/>
  <c r="S41" i="26"/>
  <c r="Q41" i="26"/>
  <c r="O41" i="26"/>
  <c r="M41" i="26"/>
  <c r="K41" i="26"/>
  <c r="I41" i="26"/>
  <c r="AI40" i="26"/>
  <c r="AG40" i="26"/>
  <c r="AE40" i="26"/>
  <c r="AC40" i="26"/>
  <c r="AA40" i="26"/>
  <c r="Y40" i="26"/>
  <c r="W40" i="26"/>
  <c r="U40" i="26"/>
  <c r="S40" i="26"/>
  <c r="Q40" i="26"/>
  <c r="O40" i="26"/>
  <c r="M40" i="26"/>
  <c r="K40" i="26"/>
  <c r="I40" i="26"/>
  <c r="AI39" i="26"/>
  <c r="AG39" i="26"/>
  <c r="AE39" i="26"/>
  <c r="AC39" i="26"/>
  <c r="AA39" i="26"/>
  <c r="Y39" i="26"/>
  <c r="W39" i="26"/>
  <c r="U39" i="26"/>
  <c r="S39" i="26"/>
  <c r="Q39" i="26"/>
  <c r="O39" i="26"/>
  <c r="M39" i="26"/>
  <c r="K39" i="26"/>
  <c r="I39" i="26"/>
  <c r="AI15" i="26"/>
  <c r="AG15" i="26"/>
  <c r="AE15" i="26"/>
  <c r="AC15" i="26"/>
  <c r="AA15" i="26"/>
  <c r="Y15" i="26"/>
  <c r="W15" i="26"/>
  <c r="U15" i="26"/>
  <c r="S15" i="26"/>
  <c r="Q15" i="26"/>
  <c r="O15" i="26"/>
  <c r="M15" i="26"/>
  <c r="K15" i="26"/>
  <c r="I15" i="26"/>
  <c r="AI22" i="26"/>
  <c r="AG22" i="26"/>
  <c r="AE22" i="26"/>
  <c r="AC22" i="26"/>
  <c r="AA22" i="26"/>
  <c r="Y22" i="26"/>
  <c r="W22" i="26"/>
  <c r="U22" i="26"/>
  <c r="S22" i="26"/>
  <c r="Q22" i="26"/>
  <c r="O22" i="26"/>
  <c r="M22" i="26"/>
  <c r="K22" i="26"/>
  <c r="I22" i="26"/>
  <c r="AI37" i="26"/>
  <c r="AG37" i="26"/>
  <c r="AE37" i="26"/>
  <c r="AC37" i="26"/>
  <c r="AA37" i="26"/>
  <c r="Y37" i="26"/>
  <c r="W37" i="26"/>
  <c r="U37" i="26"/>
  <c r="S37" i="26"/>
  <c r="Q37" i="26"/>
  <c r="O37" i="26"/>
  <c r="M37" i="26"/>
  <c r="K37" i="26"/>
  <c r="I37" i="26"/>
  <c r="AI36" i="26"/>
  <c r="AG36" i="26"/>
  <c r="AE36" i="26"/>
  <c r="AC36" i="26"/>
  <c r="AA36" i="26"/>
  <c r="Y36" i="26"/>
  <c r="W36" i="26"/>
  <c r="U36" i="26"/>
  <c r="S36" i="26"/>
  <c r="Q36" i="26"/>
  <c r="O36" i="26"/>
  <c r="M36" i="26"/>
  <c r="K36" i="26"/>
  <c r="I36" i="26"/>
  <c r="AI31" i="26"/>
  <c r="AG31" i="26"/>
  <c r="AE31" i="26"/>
  <c r="AC31" i="26"/>
  <c r="AA31" i="26"/>
  <c r="Y31" i="26"/>
  <c r="W31" i="26"/>
  <c r="U31" i="26"/>
  <c r="S31" i="26"/>
  <c r="Q31" i="26"/>
  <c r="O31" i="26"/>
  <c r="M31" i="26"/>
  <c r="K31" i="26"/>
  <c r="I31" i="26"/>
  <c r="AI30" i="26"/>
  <c r="AG30" i="26"/>
  <c r="AE30" i="26"/>
  <c r="AC30" i="26"/>
  <c r="AA30" i="26"/>
  <c r="Y30" i="26"/>
  <c r="W30" i="26"/>
  <c r="U30" i="26"/>
  <c r="S30" i="26"/>
  <c r="Q30" i="26"/>
  <c r="O30" i="26"/>
  <c r="M30" i="26"/>
  <c r="K30" i="26"/>
  <c r="I30" i="26"/>
  <c r="AI29" i="26"/>
  <c r="AG29" i="26"/>
  <c r="AE29" i="26"/>
  <c r="AC29" i="26"/>
  <c r="AA29" i="26"/>
  <c r="Y29" i="26"/>
  <c r="W29" i="26"/>
  <c r="U29" i="26"/>
  <c r="S29" i="26"/>
  <c r="Q29" i="26"/>
  <c r="O29" i="26"/>
  <c r="M29" i="26"/>
  <c r="K29" i="26"/>
  <c r="I29" i="26"/>
  <c r="AI35" i="26"/>
  <c r="AG35" i="26"/>
  <c r="AE35" i="26"/>
  <c r="AC35" i="26"/>
  <c r="AA35" i="26"/>
  <c r="Y35" i="26"/>
  <c r="W35" i="26"/>
  <c r="U35" i="26"/>
  <c r="S35" i="26"/>
  <c r="Q35" i="26"/>
  <c r="O35" i="26"/>
  <c r="M35" i="26"/>
  <c r="K35" i="26"/>
  <c r="I35" i="26"/>
  <c r="AI38" i="26"/>
  <c r="AG38" i="26"/>
  <c r="AE38" i="26"/>
  <c r="AC38" i="26"/>
  <c r="AA38" i="26"/>
  <c r="Y38" i="26"/>
  <c r="W38" i="26"/>
  <c r="U38" i="26"/>
  <c r="S38" i="26"/>
  <c r="Q38" i="26"/>
  <c r="O38" i="26"/>
  <c r="M38" i="26"/>
  <c r="K38" i="26"/>
  <c r="I38" i="26"/>
  <c r="AI33" i="26"/>
  <c r="AG33" i="26"/>
  <c r="AE33" i="26"/>
  <c r="AC33" i="26"/>
  <c r="AA33" i="26"/>
  <c r="Y33" i="26"/>
  <c r="W33" i="26"/>
  <c r="U33" i="26"/>
  <c r="S33" i="26"/>
  <c r="Q33" i="26"/>
  <c r="O33" i="26"/>
  <c r="M33" i="26"/>
  <c r="K33" i="26"/>
  <c r="I33" i="26"/>
  <c r="AI32" i="26"/>
  <c r="AG32" i="26"/>
  <c r="AE32" i="26"/>
  <c r="AC32" i="26"/>
  <c r="AA32" i="26"/>
  <c r="Y32" i="26"/>
  <c r="W32" i="26"/>
  <c r="U32" i="26"/>
  <c r="S32" i="26"/>
  <c r="Q32" i="26"/>
  <c r="O32" i="26"/>
  <c r="M32" i="26"/>
  <c r="K32" i="26"/>
  <c r="I32" i="26"/>
  <c r="AI13" i="26"/>
  <c r="AG13" i="26"/>
  <c r="AE13" i="26"/>
  <c r="AC13" i="26"/>
  <c r="AA13" i="26"/>
  <c r="Y13" i="26"/>
  <c r="W13" i="26"/>
  <c r="U13" i="26"/>
  <c r="S13" i="26"/>
  <c r="Q13" i="26"/>
  <c r="O13" i="26"/>
  <c r="M13" i="26"/>
  <c r="K13" i="26"/>
  <c r="I13" i="26"/>
  <c r="AI34" i="26"/>
  <c r="AG34" i="26"/>
  <c r="AE34" i="26"/>
  <c r="AC34" i="26"/>
  <c r="AA34" i="26"/>
  <c r="Y34" i="26"/>
  <c r="W34" i="26"/>
  <c r="U34" i="26"/>
  <c r="S34" i="26"/>
  <c r="Q34" i="26"/>
  <c r="O34" i="26"/>
  <c r="M34" i="26"/>
  <c r="K34" i="26"/>
  <c r="I34" i="26"/>
  <c r="AI12" i="26"/>
  <c r="AG12" i="26"/>
  <c r="AE12" i="26"/>
  <c r="AC12" i="26"/>
  <c r="AA12" i="26"/>
  <c r="Y12" i="26"/>
  <c r="W12" i="26"/>
  <c r="U12" i="26"/>
  <c r="S12" i="26"/>
  <c r="Q12" i="26"/>
  <c r="O12" i="26"/>
  <c r="M12" i="26"/>
  <c r="K12" i="26"/>
  <c r="I12" i="26"/>
  <c r="AI28" i="26"/>
  <c r="AG28" i="26"/>
  <c r="AE28" i="26"/>
  <c r="AC28" i="26"/>
  <c r="AA28" i="26"/>
  <c r="Y28" i="26"/>
  <c r="W28" i="26"/>
  <c r="U28" i="26"/>
  <c r="S28" i="26"/>
  <c r="Q28" i="26"/>
  <c r="O28" i="26"/>
  <c r="M28" i="26"/>
  <c r="K28" i="26"/>
  <c r="I28" i="26"/>
  <c r="AI21" i="26"/>
  <c r="AG21" i="26"/>
  <c r="AE21" i="26"/>
  <c r="AC21" i="26"/>
  <c r="AA21" i="26"/>
  <c r="Y21" i="26"/>
  <c r="W21" i="26"/>
  <c r="U21" i="26"/>
  <c r="S21" i="26"/>
  <c r="Q21" i="26"/>
  <c r="O21" i="26"/>
  <c r="M21" i="26"/>
  <c r="K21" i="26"/>
  <c r="I21" i="26"/>
  <c r="AI26" i="26"/>
  <c r="AG26" i="26"/>
  <c r="AE26" i="26"/>
  <c r="AC26" i="26"/>
  <c r="AA26" i="26"/>
  <c r="Y26" i="26"/>
  <c r="W26" i="26"/>
  <c r="U26" i="26"/>
  <c r="S26" i="26"/>
  <c r="Q26" i="26"/>
  <c r="O26" i="26"/>
  <c r="M26" i="26"/>
  <c r="K26" i="26"/>
  <c r="I26" i="26"/>
  <c r="AI17" i="26"/>
  <c r="AG17" i="26"/>
  <c r="AE17" i="26"/>
  <c r="AC17" i="26"/>
  <c r="AA17" i="26"/>
  <c r="Y17" i="26"/>
  <c r="W17" i="26"/>
  <c r="U17" i="26"/>
  <c r="S17" i="26"/>
  <c r="Q17" i="26"/>
  <c r="O17" i="26"/>
  <c r="M17" i="26"/>
  <c r="K17" i="26"/>
  <c r="I17" i="26"/>
  <c r="AI8" i="26"/>
  <c r="AG8" i="26"/>
  <c r="AE8" i="26"/>
  <c r="AC8" i="26"/>
  <c r="AA8" i="26"/>
  <c r="Y8" i="26"/>
  <c r="W8" i="26"/>
  <c r="U8" i="26"/>
  <c r="S8" i="26"/>
  <c r="Q8" i="26"/>
  <c r="O8" i="26"/>
  <c r="M8" i="26"/>
  <c r="K8" i="26"/>
  <c r="I8" i="26"/>
  <c r="AI18" i="26"/>
  <c r="AG18" i="26"/>
  <c r="AE18" i="26"/>
  <c r="AC18" i="26"/>
  <c r="AA18" i="26"/>
  <c r="Y18" i="26"/>
  <c r="W18" i="26"/>
  <c r="U18" i="26"/>
  <c r="S18" i="26"/>
  <c r="Q18" i="26"/>
  <c r="O18" i="26"/>
  <c r="M18" i="26"/>
  <c r="K18" i="26"/>
  <c r="I18" i="26"/>
  <c r="AI27" i="26"/>
  <c r="AG27" i="26"/>
  <c r="AE27" i="26"/>
  <c r="AC27" i="26"/>
  <c r="AA27" i="26"/>
  <c r="Y27" i="26"/>
  <c r="W27" i="26"/>
  <c r="U27" i="26"/>
  <c r="S27" i="26"/>
  <c r="Q27" i="26"/>
  <c r="O27" i="26"/>
  <c r="M27" i="26"/>
  <c r="K27" i="26"/>
  <c r="I27" i="26"/>
  <c r="AI11" i="26"/>
  <c r="AG11" i="26"/>
  <c r="AE11" i="26"/>
  <c r="AC11" i="26"/>
  <c r="AA11" i="26"/>
  <c r="Y11" i="26"/>
  <c r="W11" i="26"/>
  <c r="U11" i="26"/>
  <c r="S11" i="26"/>
  <c r="Q11" i="26"/>
  <c r="O11" i="26"/>
  <c r="M11" i="26"/>
  <c r="K11" i="26"/>
  <c r="I11" i="26"/>
  <c r="AI24" i="26"/>
  <c r="AG24" i="26"/>
  <c r="AE24" i="26"/>
  <c r="AC24" i="26"/>
  <c r="AA24" i="26"/>
  <c r="Y24" i="26"/>
  <c r="W24" i="26"/>
  <c r="U24" i="26"/>
  <c r="S24" i="26"/>
  <c r="Q24" i="26"/>
  <c r="O24" i="26"/>
  <c r="M24" i="26"/>
  <c r="K24" i="26"/>
  <c r="I24" i="26"/>
  <c r="AI14" i="26"/>
  <c r="AG14" i="26"/>
  <c r="AE14" i="26"/>
  <c r="AC14" i="26"/>
  <c r="AA14" i="26"/>
  <c r="Y14" i="26"/>
  <c r="W14" i="26"/>
  <c r="U14" i="26"/>
  <c r="S14" i="26"/>
  <c r="Q14" i="26"/>
  <c r="O14" i="26"/>
  <c r="M14" i="26"/>
  <c r="K14" i="26"/>
  <c r="I14" i="26"/>
  <c r="AI23" i="26"/>
  <c r="AG23" i="26"/>
  <c r="AE23" i="26"/>
  <c r="AC23" i="26"/>
  <c r="AA23" i="26"/>
  <c r="Y23" i="26"/>
  <c r="W23" i="26"/>
  <c r="U23" i="26"/>
  <c r="S23" i="26"/>
  <c r="Q23" i="26"/>
  <c r="O23" i="26"/>
  <c r="M23" i="26"/>
  <c r="K23" i="26"/>
  <c r="I23" i="26"/>
  <c r="AI20" i="26"/>
  <c r="AG20" i="26"/>
  <c r="AE20" i="26"/>
  <c r="AC20" i="26"/>
  <c r="AA20" i="26"/>
  <c r="Y20" i="26"/>
  <c r="W20" i="26"/>
  <c r="U20" i="26"/>
  <c r="S20" i="26"/>
  <c r="Q20" i="26"/>
  <c r="O20" i="26"/>
  <c r="M20" i="26"/>
  <c r="K20" i="26"/>
  <c r="I20" i="26"/>
  <c r="AI9" i="26"/>
  <c r="AG9" i="26"/>
  <c r="AE9" i="26"/>
  <c r="AC9" i="26"/>
  <c r="AA9" i="26"/>
  <c r="Y9" i="26"/>
  <c r="W9" i="26"/>
  <c r="U9" i="26"/>
  <c r="S9" i="26"/>
  <c r="Q9" i="26"/>
  <c r="O9" i="26"/>
  <c r="M9" i="26"/>
  <c r="K9" i="26"/>
  <c r="I9" i="26"/>
  <c r="AI5" i="26"/>
  <c r="AG5" i="26"/>
  <c r="AE5" i="26"/>
  <c r="AC5" i="26"/>
  <c r="AA5" i="26"/>
  <c r="Y5" i="26"/>
  <c r="W5" i="26"/>
  <c r="U5" i="26"/>
  <c r="S5" i="26"/>
  <c r="Q5" i="26"/>
  <c r="O5" i="26"/>
  <c r="M5" i="26"/>
  <c r="K5" i="26"/>
  <c r="I5" i="26"/>
  <c r="AI19" i="26"/>
  <c r="AG19" i="26"/>
  <c r="AE19" i="26"/>
  <c r="AC19" i="26"/>
  <c r="AA19" i="26"/>
  <c r="Y19" i="26"/>
  <c r="W19" i="26"/>
  <c r="U19" i="26"/>
  <c r="S19" i="26"/>
  <c r="Q19" i="26"/>
  <c r="O19" i="26"/>
  <c r="M19" i="26"/>
  <c r="K19" i="26"/>
  <c r="I19" i="26"/>
  <c r="AI6" i="26"/>
  <c r="AG6" i="26"/>
  <c r="AE6" i="26"/>
  <c r="AC6" i="26"/>
  <c r="AA6" i="26"/>
  <c r="Y6" i="26"/>
  <c r="W6" i="26"/>
  <c r="U6" i="26"/>
  <c r="S6" i="26"/>
  <c r="Q6" i="26"/>
  <c r="O6" i="26"/>
  <c r="M6" i="26"/>
  <c r="K6" i="26"/>
  <c r="I6" i="26"/>
  <c r="AI4" i="26"/>
  <c r="AG4" i="26"/>
  <c r="AE4" i="26"/>
  <c r="AC4" i="26"/>
  <c r="AA4" i="26"/>
  <c r="Y4" i="26"/>
  <c r="W4" i="26"/>
  <c r="U4" i="26"/>
  <c r="S4" i="26"/>
  <c r="Q4" i="26"/>
  <c r="O4" i="26"/>
  <c r="M4" i="26"/>
  <c r="K4" i="26"/>
  <c r="I4" i="26"/>
  <c r="AI7" i="26"/>
  <c r="AG7" i="26"/>
  <c r="AE7" i="26"/>
  <c r="AC7" i="26"/>
  <c r="AA7" i="26"/>
  <c r="Y7" i="26"/>
  <c r="W7" i="26"/>
  <c r="U7" i="26"/>
  <c r="S7" i="26"/>
  <c r="Q7" i="26"/>
  <c r="O7" i="26"/>
  <c r="M7" i="26"/>
  <c r="K7" i="26"/>
  <c r="I7" i="26"/>
  <c r="AI121" i="25"/>
  <c r="AG121" i="25"/>
  <c r="AE121" i="25"/>
  <c r="AC121" i="25"/>
  <c r="AA121" i="25"/>
  <c r="Y121" i="25"/>
  <c r="W121" i="25"/>
  <c r="U121" i="25"/>
  <c r="S121" i="25"/>
  <c r="Q121" i="25"/>
  <c r="O121" i="25"/>
  <c r="M121" i="25"/>
  <c r="K121" i="25"/>
  <c r="I121" i="25"/>
  <c r="AI120" i="25"/>
  <c r="AG120" i="25"/>
  <c r="AE120" i="25"/>
  <c r="AC120" i="25"/>
  <c r="AA120" i="25"/>
  <c r="Y120" i="25"/>
  <c r="W120" i="25"/>
  <c r="U120" i="25"/>
  <c r="S120" i="25"/>
  <c r="Q120" i="25"/>
  <c r="O120" i="25"/>
  <c r="M120" i="25"/>
  <c r="K120" i="25"/>
  <c r="I120" i="25"/>
  <c r="AI119" i="25"/>
  <c r="AG119" i="25"/>
  <c r="AE119" i="25"/>
  <c r="AC119" i="25"/>
  <c r="AA119" i="25"/>
  <c r="Y119" i="25"/>
  <c r="W119" i="25"/>
  <c r="U119" i="25"/>
  <c r="S119" i="25"/>
  <c r="Q119" i="25"/>
  <c r="O119" i="25"/>
  <c r="M119" i="25"/>
  <c r="K119" i="25"/>
  <c r="I119" i="25"/>
  <c r="AI118" i="25"/>
  <c r="AG118" i="25"/>
  <c r="AE118" i="25"/>
  <c r="AC118" i="25"/>
  <c r="AA118" i="25"/>
  <c r="Y118" i="25"/>
  <c r="W118" i="25"/>
  <c r="U118" i="25"/>
  <c r="S118" i="25"/>
  <c r="Q118" i="25"/>
  <c r="O118" i="25"/>
  <c r="M118" i="25"/>
  <c r="K118" i="25"/>
  <c r="I118" i="25"/>
  <c r="AI117" i="25"/>
  <c r="AG117" i="25"/>
  <c r="AE117" i="25"/>
  <c r="AC117" i="25"/>
  <c r="AA117" i="25"/>
  <c r="Y117" i="25"/>
  <c r="W117" i="25"/>
  <c r="U117" i="25"/>
  <c r="S117" i="25"/>
  <c r="Q117" i="25"/>
  <c r="O117" i="25"/>
  <c r="M117" i="25"/>
  <c r="K117" i="25"/>
  <c r="I117" i="25"/>
  <c r="AI116" i="25"/>
  <c r="AG116" i="25"/>
  <c r="AE116" i="25"/>
  <c r="AC116" i="25"/>
  <c r="AA116" i="25"/>
  <c r="Y116" i="25"/>
  <c r="W116" i="25"/>
  <c r="U116" i="25"/>
  <c r="S116" i="25"/>
  <c r="Q116" i="25"/>
  <c r="O116" i="25"/>
  <c r="M116" i="25"/>
  <c r="K116" i="25"/>
  <c r="I116" i="25"/>
  <c r="AI115" i="25"/>
  <c r="AG115" i="25"/>
  <c r="AE115" i="25"/>
  <c r="AC115" i="25"/>
  <c r="AA115" i="25"/>
  <c r="Y115" i="25"/>
  <c r="W115" i="25"/>
  <c r="U115" i="25"/>
  <c r="S115" i="25"/>
  <c r="Q115" i="25"/>
  <c r="O115" i="25"/>
  <c r="M115" i="25"/>
  <c r="K115" i="25"/>
  <c r="I115" i="25"/>
  <c r="AI113" i="25"/>
  <c r="AG113" i="25"/>
  <c r="AE113" i="25"/>
  <c r="AC113" i="25"/>
  <c r="AA113" i="25"/>
  <c r="Y113" i="25"/>
  <c r="W113" i="25"/>
  <c r="U113" i="25"/>
  <c r="S113" i="25"/>
  <c r="Q113" i="25"/>
  <c r="O113" i="25"/>
  <c r="M113" i="25"/>
  <c r="K113" i="25"/>
  <c r="I113" i="25"/>
  <c r="AI112" i="25"/>
  <c r="AG112" i="25"/>
  <c r="AE112" i="25"/>
  <c r="AC112" i="25"/>
  <c r="AA112" i="25"/>
  <c r="Y112" i="25"/>
  <c r="W112" i="25"/>
  <c r="U112" i="25"/>
  <c r="S112" i="25"/>
  <c r="Q112" i="25"/>
  <c r="O112" i="25"/>
  <c r="M112" i="25"/>
  <c r="K112" i="25"/>
  <c r="I112" i="25"/>
  <c r="AI111" i="25"/>
  <c r="AG111" i="25"/>
  <c r="AE111" i="25"/>
  <c r="AC111" i="25"/>
  <c r="AA111" i="25"/>
  <c r="Y111" i="25"/>
  <c r="W111" i="25"/>
  <c r="U111" i="25"/>
  <c r="S111" i="25"/>
  <c r="Q111" i="25"/>
  <c r="O111" i="25"/>
  <c r="M111" i="25"/>
  <c r="K111" i="25"/>
  <c r="I111" i="25"/>
  <c r="AI110" i="25"/>
  <c r="AG110" i="25"/>
  <c r="AE110" i="25"/>
  <c r="AC110" i="25"/>
  <c r="AA110" i="25"/>
  <c r="Y110" i="25"/>
  <c r="W110" i="25"/>
  <c r="U110" i="25"/>
  <c r="S110" i="25"/>
  <c r="Q110" i="25"/>
  <c r="O110" i="25"/>
  <c r="M110" i="25"/>
  <c r="K110" i="25"/>
  <c r="I110" i="25"/>
  <c r="AI109" i="25"/>
  <c r="AG109" i="25"/>
  <c r="AE109" i="25"/>
  <c r="AC109" i="25"/>
  <c r="AA109" i="25"/>
  <c r="Y109" i="25"/>
  <c r="W109" i="25"/>
  <c r="U109" i="25"/>
  <c r="S109" i="25"/>
  <c r="Q109" i="25"/>
  <c r="O109" i="25"/>
  <c r="M109" i="25"/>
  <c r="K109" i="25"/>
  <c r="I109" i="25"/>
  <c r="AI108" i="25"/>
  <c r="AG108" i="25"/>
  <c r="AE108" i="25"/>
  <c r="AC108" i="25"/>
  <c r="AA108" i="25"/>
  <c r="Y108" i="25"/>
  <c r="W108" i="25"/>
  <c r="U108" i="25"/>
  <c r="S108" i="25"/>
  <c r="Q108" i="25"/>
  <c r="O108" i="25"/>
  <c r="M108" i="25"/>
  <c r="K108" i="25"/>
  <c r="I108" i="25"/>
  <c r="AI107" i="25"/>
  <c r="AG107" i="25"/>
  <c r="AE107" i="25"/>
  <c r="AC107" i="25"/>
  <c r="AA107" i="25"/>
  <c r="Y107" i="25"/>
  <c r="W107" i="25"/>
  <c r="U107" i="25"/>
  <c r="S107" i="25"/>
  <c r="Q107" i="25"/>
  <c r="O107" i="25"/>
  <c r="M107" i="25"/>
  <c r="K107" i="25"/>
  <c r="I107" i="25"/>
  <c r="AI106" i="25"/>
  <c r="AG106" i="25"/>
  <c r="AE106" i="25"/>
  <c r="AC106" i="25"/>
  <c r="AA106" i="25"/>
  <c r="Y106" i="25"/>
  <c r="W106" i="25"/>
  <c r="U106" i="25"/>
  <c r="S106" i="25"/>
  <c r="Q106" i="25"/>
  <c r="O106" i="25"/>
  <c r="M106" i="25"/>
  <c r="K106" i="25"/>
  <c r="I106" i="25"/>
  <c r="AI105" i="25"/>
  <c r="AG105" i="25"/>
  <c r="AE105" i="25"/>
  <c r="AC105" i="25"/>
  <c r="AA105" i="25"/>
  <c r="Y105" i="25"/>
  <c r="W105" i="25"/>
  <c r="U105" i="25"/>
  <c r="S105" i="25"/>
  <c r="Q105" i="25"/>
  <c r="O105" i="25"/>
  <c r="M105" i="25"/>
  <c r="K105" i="25"/>
  <c r="I105" i="25"/>
  <c r="AI104" i="25"/>
  <c r="AG104" i="25"/>
  <c r="AE104" i="25"/>
  <c r="AC104" i="25"/>
  <c r="AA104" i="25"/>
  <c r="Y104" i="25"/>
  <c r="W104" i="25"/>
  <c r="U104" i="25"/>
  <c r="S104" i="25"/>
  <c r="Q104" i="25"/>
  <c r="O104" i="25"/>
  <c r="M104" i="25"/>
  <c r="K104" i="25"/>
  <c r="I104" i="25"/>
  <c r="AI103" i="25"/>
  <c r="AG103" i="25"/>
  <c r="AE103" i="25"/>
  <c r="AC103" i="25"/>
  <c r="AA103" i="25"/>
  <c r="Y103" i="25"/>
  <c r="W103" i="25"/>
  <c r="U103" i="25"/>
  <c r="S103" i="25"/>
  <c r="Q103" i="25"/>
  <c r="O103" i="25"/>
  <c r="M103" i="25"/>
  <c r="K103" i="25"/>
  <c r="I103" i="25"/>
  <c r="AI102" i="25"/>
  <c r="AG102" i="25"/>
  <c r="AE102" i="25"/>
  <c r="AC102" i="25"/>
  <c r="AA102" i="25"/>
  <c r="Y102" i="25"/>
  <c r="W102" i="25"/>
  <c r="U102" i="25"/>
  <c r="S102" i="25"/>
  <c r="Q102" i="25"/>
  <c r="O102" i="25"/>
  <c r="M102" i="25"/>
  <c r="K102" i="25"/>
  <c r="I102" i="25"/>
  <c r="AI101" i="25"/>
  <c r="AG101" i="25"/>
  <c r="AE101" i="25"/>
  <c r="AC101" i="25"/>
  <c r="AA101" i="25"/>
  <c r="Y101" i="25"/>
  <c r="W101" i="25"/>
  <c r="U101" i="25"/>
  <c r="S101" i="25"/>
  <c r="Q101" i="25"/>
  <c r="O101" i="25"/>
  <c r="M101" i="25"/>
  <c r="K101" i="25"/>
  <c r="I101" i="25"/>
  <c r="AI100" i="25"/>
  <c r="AG100" i="25"/>
  <c r="AE100" i="25"/>
  <c r="AC100" i="25"/>
  <c r="AA100" i="25"/>
  <c r="Y100" i="25"/>
  <c r="W100" i="25"/>
  <c r="U100" i="25"/>
  <c r="S100" i="25"/>
  <c r="Q100" i="25"/>
  <c r="O100" i="25"/>
  <c r="M100" i="25"/>
  <c r="K100" i="25"/>
  <c r="I100" i="25"/>
  <c r="AI99" i="25"/>
  <c r="AG99" i="25"/>
  <c r="AE99" i="25"/>
  <c r="AC99" i="25"/>
  <c r="AA99" i="25"/>
  <c r="Y99" i="25"/>
  <c r="W99" i="25"/>
  <c r="U99" i="25"/>
  <c r="S99" i="25"/>
  <c r="Q99" i="25"/>
  <c r="O99" i="25"/>
  <c r="M99" i="25"/>
  <c r="K99" i="25"/>
  <c r="I99" i="25"/>
  <c r="AI98" i="25"/>
  <c r="AG98" i="25"/>
  <c r="AE98" i="25"/>
  <c r="AC98" i="25"/>
  <c r="AA98" i="25"/>
  <c r="Y98" i="25"/>
  <c r="W98" i="25"/>
  <c r="U98" i="25"/>
  <c r="S98" i="25"/>
  <c r="Q98" i="25"/>
  <c r="O98" i="25"/>
  <c r="M98" i="25"/>
  <c r="K98" i="25"/>
  <c r="I98" i="25"/>
  <c r="AI97" i="25"/>
  <c r="AG97" i="25"/>
  <c r="AE97" i="25"/>
  <c r="AC97" i="25"/>
  <c r="AA97" i="25"/>
  <c r="Y97" i="25"/>
  <c r="W97" i="25"/>
  <c r="U97" i="25"/>
  <c r="S97" i="25"/>
  <c r="Q97" i="25"/>
  <c r="O97" i="25"/>
  <c r="M97" i="25"/>
  <c r="K97" i="25"/>
  <c r="I97" i="25"/>
  <c r="AI96" i="25"/>
  <c r="AG96" i="25"/>
  <c r="AE96" i="25"/>
  <c r="AC96" i="25"/>
  <c r="AA96" i="25"/>
  <c r="Y96" i="25"/>
  <c r="W96" i="25"/>
  <c r="U96" i="25"/>
  <c r="S96" i="25"/>
  <c r="Q96" i="25"/>
  <c r="O96" i="25"/>
  <c r="M96" i="25"/>
  <c r="K96" i="25"/>
  <c r="I96" i="25"/>
  <c r="AI95" i="25"/>
  <c r="AG95" i="25"/>
  <c r="AE95" i="25"/>
  <c r="AC95" i="25"/>
  <c r="AA95" i="25"/>
  <c r="Y95" i="25"/>
  <c r="W95" i="25"/>
  <c r="U95" i="25"/>
  <c r="S95" i="25"/>
  <c r="Q95" i="25"/>
  <c r="O95" i="25"/>
  <c r="M95" i="25"/>
  <c r="K95" i="25"/>
  <c r="I95" i="25"/>
  <c r="AI94" i="25"/>
  <c r="AG94" i="25"/>
  <c r="AE94" i="25"/>
  <c r="AC94" i="25"/>
  <c r="AA94" i="25"/>
  <c r="Y94" i="25"/>
  <c r="W94" i="25"/>
  <c r="U94" i="25"/>
  <c r="S94" i="25"/>
  <c r="Q94" i="25"/>
  <c r="O94" i="25"/>
  <c r="M94" i="25"/>
  <c r="K94" i="25"/>
  <c r="I94" i="25"/>
  <c r="AI93" i="25"/>
  <c r="AG93" i="25"/>
  <c r="AE93" i="25"/>
  <c r="AC93" i="25"/>
  <c r="AA93" i="25"/>
  <c r="Y93" i="25"/>
  <c r="W93" i="25"/>
  <c r="U93" i="25"/>
  <c r="S93" i="25"/>
  <c r="Q93" i="25"/>
  <c r="O93" i="25"/>
  <c r="M93" i="25"/>
  <c r="K93" i="25"/>
  <c r="I93" i="25"/>
  <c r="AI92" i="25"/>
  <c r="AG92" i="25"/>
  <c r="AE92" i="25"/>
  <c r="AC92" i="25"/>
  <c r="AA92" i="25"/>
  <c r="Y92" i="25"/>
  <c r="W92" i="25"/>
  <c r="U92" i="25"/>
  <c r="S92" i="25"/>
  <c r="Q92" i="25"/>
  <c r="O92" i="25"/>
  <c r="M92" i="25"/>
  <c r="K92" i="25"/>
  <c r="I92" i="25"/>
  <c r="AI91" i="25"/>
  <c r="AG91" i="25"/>
  <c r="AE91" i="25"/>
  <c r="AC91" i="25"/>
  <c r="AA91" i="25"/>
  <c r="Y91" i="25"/>
  <c r="W91" i="25"/>
  <c r="U91" i="25"/>
  <c r="S91" i="25"/>
  <c r="Q91" i="25"/>
  <c r="O91" i="25"/>
  <c r="M91" i="25"/>
  <c r="K91" i="25"/>
  <c r="I91" i="25"/>
  <c r="AI90" i="25"/>
  <c r="AG90" i="25"/>
  <c r="AE90" i="25"/>
  <c r="AC90" i="25"/>
  <c r="AA90" i="25"/>
  <c r="Y90" i="25"/>
  <c r="W90" i="25"/>
  <c r="U90" i="25"/>
  <c r="S90" i="25"/>
  <c r="Q90" i="25"/>
  <c r="O90" i="25"/>
  <c r="M90" i="25"/>
  <c r="K90" i="25"/>
  <c r="I90" i="25"/>
  <c r="AI89" i="25"/>
  <c r="AG89" i="25"/>
  <c r="AE89" i="25"/>
  <c r="AC89" i="25"/>
  <c r="AA89" i="25"/>
  <c r="Y89" i="25"/>
  <c r="W89" i="25"/>
  <c r="U89" i="25"/>
  <c r="S89" i="25"/>
  <c r="Q89" i="25"/>
  <c r="O89" i="25"/>
  <c r="M89" i="25"/>
  <c r="K89" i="25"/>
  <c r="I89" i="25"/>
  <c r="AI88" i="25"/>
  <c r="AG88" i="25"/>
  <c r="AE88" i="25"/>
  <c r="AC88" i="25"/>
  <c r="AA88" i="25"/>
  <c r="Y88" i="25"/>
  <c r="W88" i="25"/>
  <c r="U88" i="25"/>
  <c r="S88" i="25"/>
  <c r="Q88" i="25"/>
  <c r="O88" i="25"/>
  <c r="M88" i="25"/>
  <c r="K88" i="25"/>
  <c r="I88" i="25"/>
  <c r="AI87" i="25"/>
  <c r="AG87" i="25"/>
  <c r="AE87" i="25"/>
  <c r="AC87" i="25"/>
  <c r="AA87" i="25"/>
  <c r="Y87" i="25"/>
  <c r="W87" i="25"/>
  <c r="U87" i="25"/>
  <c r="S87" i="25"/>
  <c r="Q87" i="25"/>
  <c r="O87" i="25"/>
  <c r="M87" i="25"/>
  <c r="K87" i="25"/>
  <c r="I87" i="25"/>
  <c r="AI86" i="25"/>
  <c r="AG86" i="25"/>
  <c r="AE86" i="25"/>
  <c r="AC86" i="25"/>
  <c r="AA86" i="25"/>
  <c r="Y86" i="25"/>
  <c r="W86" i="25"/>
  <c r="U86" i="25"/>
  <c r="S86" i="25"/>
  <c r="Q86" i="25"/>
  <c r="O86" i="25"/>
  <c r="M86" i="25"/>
  <c r="K86" i="25"/>
  <c r="I86" i="25"/>
  <c r="AI85" i="25"/>
  <c r="AG85" i="25"/>
  <c r="AE85" i="25"/>
  <c r="AC85" i="25"/>
  <c r="AA85" i="25"/>
  <c r="Y85" i="25"/>
  <c r="W85" i="25"/>
  <c r="U85" i="25"/>
  <c r="S85" i="25"/>
  <c r="Q85" i="25"/>
  <c r="O85" i="25"/>
  <c r="M85" i="25"/>
  <c r="K85" i="25"/>
  <c r="I85" i="25"/>
  <c r="AI84" i="25"/>
  <c r="AG84" i="25"/>
  <c r="AE84" i="25"/>
  <c r="AC84" i="25"/>
  <c r="AA84" i="25"/>
  <c r="Y84" i="25"/>
  <c r="W84" i="25"/>
  <c r="U84" i="25"/>
  <c r="S84" i="25"/>
  <c r="Q84" i="25"/>
  <c r="O84" i="25"/>
  <c r="M84" i="25"/>
  <c r="K84" i="25"/>
  <c r="I84" i="25"/>
  <c r="AI83" i="25"/>
  <c r="AG83" i="25"/>
  <c r="AE83" i="25"/>
  <c r="AC83" i="25"/>
  <c r="AA83" i="25"/>
  <c r="Y83" i="25"/>
  <c r="W83" i="25"/>
  <c r="U83" i="25"/>
  <c r="S83" i="25"/>
  <c r="Q83" i="25"/>
  <c r="O83" i="25"/>
  <c r="M83" i="25"/>
  <c r="K83" i="25"/>
  <c r="I83" i="25"/>
  <c r="AI82" i="25"/>
  <c r="AG82" i="25"/>
  <c r="AE82" i="25"/>
  <c r="AC82" i="25"/>
  <c r="AA82" i="25"/>
  <c r="Y82" i="25"/>
  <c r="W82" i="25"/>
  <c r="U82" i="25"/>
  <c r="S82" i="25"/>
  <c r="Q82" i="25"/>
  <c r="O82" i="25"/>
  <c r="M82" i="25"/>
  <c r="K82" i="25"/>
  <c r="I82" i="25"/>
  <c r="AI81" i="25"/>
  <c r="AG81" i="25"/>
  <c r="AE81" i="25"/>
  <c r="AC81" i="25"/>
  <c r="AA81" i="25"/>
  <c r="Y81" i="25"/>
  <c r="W81" i="25"/>
  <c r="U81" i="25"/>
  <c r="S81" i="25"/>
  <c r="Q81" i="25"/>
  <c r="O81" i="25"/>
  <c r="M81" i="25"/>
  <c r="K81" i="25"/>
  <c r="I81" i="25"/>
  <c r="AI80" i="25"/>
  <c r="AG80" i="25"/>
  <c r="AE80" i="25"/>
  <c r="AC80" i="25"/>
  <c r="AA80" i="25"/>
  <c r="Y80" i="25"/>
  <c r="W80" i="25"/>
  <c r="U80" i="25"/>
  <c r="S80" i="25"/>
  <c r="Q80" i="25"/>
  <c r="O80" i="25"/>
  <c r="M80" i="25"/>
  <c r="K80" i="25"/>
  <c r="I80" i="25"/>
  <c r="AI79" i="25"/>
  <c r="AG79" i="25"/>
  <c r="AE79" i="25"/>
  <c r="AC79" i="25"/>
  <c r="AA79" i="25"/>
  <c r="Y79" i="25"/>
  <c r="W79" i="25"/>
  <c r="U79" i="25"/>
  <c r="S79" i="25"/>
  <c r="Q79" i="25"/>
  <c r="O79" i="25"/>
  <c r="M79" i="25"/>
  <c r="K79" i="25"/>
  <c r="I79" i="25"/>
  <c r="AI78" i="25"/>
  <c r="AG78" i="25"/>
  <c r="AE78" i="25"/>
  <c r="AC78" i="25"/>
  <c r="AA78" i="25"/>
  <c r="Y78" i="25"/>
  <c r="W78" i="25"/>
  <c r="U78" i="25"/>
  <c r="S78" i="25"/>
  <c r="Q78" i="25"/>
  <c r="O78" i="25"/>
  <c r="M78" i="25"/>
  <c r="K78" i="25"/>
  <c r="I78" i="25"/>
  <c r="AI77" i="25"/>
  <c r="AG77" i="25"/>
  <c r="AE77" i="25"/>
  <c r="AC77" i="25"/>
  <c r="AA77" i="25"/>
  <c r="Y77" i="25"/>
  <c r="W77" i="25"/>
  <c r="U77" i="25"/>
  <c r="S77" i="25"/>
  <c r="Q77" i="25"/>
  <c r="O77" i="25"/>
  <c r="M77" i="25"/>
  <c r="K77" i="25"/>
  <c r="I77" i="25"/>
  <c r="AI76" i="25"/>
  <c r="AG76" i="25"/>
  <c r="AE76" i="25"/>
  <c r="AC76" i="25"/>
  <c r="AA76" i="25"/>
  <c r="Y76" i="25"/>
  <c r="W76" i="25"/>
  <c r="U76" i="25"/>
  <c r="S76" i="25"/>
  <c r="Q76" i="25"/>
  <c r="O76" i="25"/>
  <c r="M76" i="25"/>
  <c r="K76" i="25"/>
  <c r="I76" i="25"/>
  <c r="AI75" i="25"/>
  <c r="AG75" i="25"/>
  <c r="AE75" i="25"/>
  <c r="AC75" i="25"/>
  <c r="AA75" i="25"/>
  <c r="Y75" i="25"/>
  <c r="W75" i="25"/>
  <c r="U75" i="25"/>
  <c r="S75" i="25"/>
  <c r="Q75" i="25"/>
  <c r="O75" i="25"/>
  <c r="M75" i="25"/>
  <c r="K75" i="25"/>
  <c r="I75" i="25"/>
  <c r="AI74" i="25"/>
  <c r="AG74" i="25"/>
  <c r="AE74" i="25"/>
  <c r="AC74" i="25"/>
  <c r="AA74" i="25"/>
  <c r="Y74" i="25"/>
  <c r="W74" i="25"/>
  <c r="U74" i="25"/>
  <c r="S74" i="25"/>
  <c r="Q74" i="25"/>
  <c r="O74" i="25"/>
  <c r="M74" i="25"/>
  <c r="K74" i="25"/>
  <c r="I74" i="25"/>
  <c r="AI73" i="25"/>
  <c r="AG73" i="25"/>
  <c r="AE73" i="25"/>
  <c r="AC73" i="25"/>
  <c r="AA73" i="25"/>
  <c r="Y73" i="25"/>
  <c r="W73" i="25"/>
  <c r="U73" i="25"/>
  <c r="S73" i="25"/>
  <c r="Q73" i="25"/>
  <c r="O73" i="25"/>
  <c r="M73" i="25"/>
  <c r="K73" i="25"/>
  <c r="I73" i="25"/>
  <c r="AI72" i="25"/>
  <c r="AG72" i="25"/>
  <c r="AE72" i="25"/>
  <c r="AC72" i="25"/>
  <c r="AA72" i="25"/>
  <c r="Y72" i="25"/>
  <c r="W72" i="25"/>
  <c r="U72" i="25"/>
  <c r="S72" i="25"/>
  <c r="Q72" i="25"/>
  <c r="O72" i="25"/>
  <c r="M72" i="25"/>
  <c r="K72" i="25"/>
  <c r="I72" i="25"/>
  <c r="AI71" i="25"/>
  <c r="AG71" i="25"/>
  <c r="AE71" i="25"/>
  <c r="AC71" i="25"/>
  <c r="AA71" i="25"/>
  <c r="Y71" i="25"/>
  <c r="W71" i="25"/>
  <c r="U71" i="25"/>
  <c r="S71" i="25"/>
  <c r="Q71" i="25"/>
  <c r="O71" i="25"/>
  <c r="M71" i="25"/>
  <c r="K71" i="25"/>
  <c r="I71" i="25"/>
  <c r="AI70" i="25"/>
  <c r="AG70" i="25"/>
  <c r="AE70" i="25"/>
  <c r="AC70" i="25"/>
  <c r="AA70" i="25"/>
  <c r="Y70" i="25"/>
  <c r="W70" i="25"/>
  <c r="U70" i="25"/>
  <c r="S70" i="25"/>
  <c r="Q70" i="25"/>
  <c r="O70" i="25"/>
  <c r="M70" i="25"/>
  <c r="K70" i="25"/>
  <c r="I70" i="25"/>
  <c r="AI69" i="25"/>
  <c r="AG69" i="25"/>
  <c r="AE69" i="25"/>
  <c r="AC69" i="25"/>
  <c r="AA69" i="25"/>
  <c r="Y69" i="25"/>
  <c r="W69" i="25"/>
  <c r="U69" i="25"/>
  <c r="S69" i="25"/>
  <c r="Q69" i="25"/>
  <c r="O69" i="25"/>
  <c r="M69" i="25"/>
  <c r="K69" i="25"/>
  <c r="I69" i="25"/>
  <c r="AI68" i="25"/>
  <c r="AG68" i="25"/>
  <c r="AE68" i="25"/>
  <c r="AC68" i="25"/>
  <c r="AA68" i="25"/>
  <c r="Y68" i="25"/>
  <c r="W68" i="25"/>
  <c r="U68" i="25"/>
  <c r="S68" i="25"/>
  <c r="Q68" i="25"/>
  <c r="O68" i="25"/>
  <c r="M68" i="25"/>
  <c r="K68" i="25"/>
  <c r="I68" i="25"/>
  <c r="AI67" i="25"/>
  <c r="AG67" i="25"/>
  <c r="AE67" i="25"/>
  <c r="AC67" i="25"/>
  <c r="AA67" i="25"/>
  <c r="Y67" i="25"/>
  <c r="W67" i="25"/>
  <c r="U67" i="25"/>
  <c r="S67" i="25"/>
  <c r="Q67" i="25"/>
  <c r="O67" i="25"/>
  <c r="M67" i="25"/>
  <c r="K67" i="25"/>
  <c r="I67" i="25"/>
  <c r="AI66" i="25"/>
  <c r="AG66" i="25"/>
  <c r="AE66" i="25"/>
  <c r="AC66" i="25"/>
  <c r="AA66" i="25"/>
  <c r="Y66" i="25"/>
  <c r="W66" i="25"/>
  <c r="U66" i="25"/>
  <c r="S66" i="25"/>
  <c r="Q66" i="25"/>
  <c r="O66" i="25"/>
  <c r="M66" i="25"/>
  <c r="K66" i="25"/>
  <c r="I66" i="25"/>
  <c r="AI65" i="25"/>
  <c r="AG65" i="25"/>
  <c r="AE65" i="25"/>
  <c r="AC65" i="25"/>
  <c r="AA65" i="25"/>
  <c r="Y65" i="25"/>
  <c r="W65" i="25"/>
  <c r="U65" i="25"/>
  <c r="S65" i="25"/>
  <c r="Q65" i="25"/>
  <c r="O65" i="25"/>
  <c r="M65" i="25"/>
  <c r="K65" i="25"/>
  <c r="I65" i="25"/>
  <c r="AI64" i="25"/>
  <c r="AG64" i="25"/>
  <c r="AE64" i="25"/>
  <c r="AC64" i="25"/>
  <c r="AA64" i="25"/>
  <c r="Y64" i="25"/>
  <c r="W64" i="25"/>
  <c r="U64" i="25"/>
  <c r="S64" i="25"/>
  <c r="Q64" i="25"/>
  <c r="O64" i="25"/>
  <c r="M64" i="25"/>
  <c r="K64" i="25"/>
  <c r="I64" i="25"/>
  <c r="AI63" i="25"/>
  <c r="AG63" i="25"/>
  <c r="AE63" i="25"/>
  <c r="AC63" i="25"/>
  <c r="AA63" i="25"/>
  <c r="Y63" i="25"/>
  <c r="W63" i="25"/>
  <c r="U63" i="25"/>
  <c r="S63" i="25"/>
  <c r="Q63" i="25"/>
  <c r="O63" i="25"/>
  <c r="M63" i="25"/>
  <c r="K63" i="25"/>
  <c r="I63" i="25"/>
  <c r="AI114" i="25"/>
  <c r="AG114" i="25"/>
  <c r="AE114" i="25"/>
  <c r="AC114" i="25"/>
  <c r="AA114" i="25"/>
  <c r="Y114" i="25"/>
  <c r="W114" i="25"/>
  <c r="U114" i="25"/>
  <c r="S114" i="25"/>
  <c r="Q114" i="25"/>
  <c r="O114" i="25"/>
  <c r="M114" i="25"/>
  <c r="K114" i="25"/>
  <c r="I114" i="25"/>
  <c r="AI62" i="25"/>
  <c r="AG62" i="25"/>
  <c r="AE62" i="25"/>
  <c r="AC62" i="25"/>
  <c r="AA62" i="25"/>
  <c r="Y62" i="25"/>
  <c r="W62" i="25"/>
  <c r="U62" i="25"/>
  <c r="S62" i="25"/>
  <c r="Q62" i="25"/>
  <c r="O62" i="25"/>
  <c r="M62" i="25"/>
  <c r="K62" i="25"/>
  <c r="I62" i="25"/>
  <c r="AI61" i="25"/>
  <c r="AG61" i="25"/>
  <c r="AE61" i="25"/>
  <c r="AC61" i="25"/>
  <c r="AA61" i="25"/>
  <c r="Y61" i="25"/>
  <c r="W61" i="25"/>
  <c r="U61" i="25"/>
  <c r="S61" i="25"/>
  <c r="Q61" i="25"/>
  <c r="O61" i="25"/>
  <c r="M61" i="25"/>
  <c r="K61" i="25"/>
  <c r="I61" i="25"/>
  <c r="AI60" i="25"/>
  <c r="AG60" i="25"/>
  <c r="AE60" i="25"/>
  <c r="AC60" i="25"/>
  <c r="AA60" i="25"/>
  <c r="Y60" i="25"/>
  <c r="W60" i="25"/>
  <c r="U60" i="25"/>
  <c r="S60" i="25"/>
  <c r="Q60" i="25"/>
  <c r="O60" i="25"/>
  <c r="M60" i="25"/>
  <c r="K60" i="25"/>
  <c r="I60" i="25"/>
  <c r="AI59" i="25"/>
  <c r="AG59" i="25"/>
  <c r="AE59" i="25"/>
  <c r="AC59" i="25"/>
  <c r="AA59" i="25"/>
  <c r="Y59" i="25"/>
  <c r="W59" i="25"/>
  <c r="U59" i="25"/>
  <c r="S59" i="25"/>
  <c r="Q59" i="25"/>
  <c r="O59" i="25"/>
  <c r="M59" i="25"/>
  <c r="K59" i="25"/>
  <c r="I59" i="25"/>
  <c r="AI58" i="25"/>
  <c r="AG58" i="25"/>
  <c r="AE58" i="25"/>
  <c r="AC58" i="25"/>
  <c r="AA58" i="25"/>
  <c r="Y58" i="25"/>
  <c r="W58" i="25"/>
  <c r="U58" i="25"/>
  <c r="S58" i="25"/>
  <c r="Q58" i="25"/>
  <c r="O58" i="25"/>
  <c r="M58" i="25"/>
  <c r="K58" i="25"/>
  <c r="I58" i="25"/>
  <c r="AI57" i="25"/>
  <c r="AG57" i="25"/>
  <c r="AE57" i="25"/>
  <c r="AC57" i="25"/>
  <c r="AA57" i="25"/>
  <c r="Y57" i="25"/>
  <c r="W57" i="25"/>
  <c r="U57" i="25"/>
  <c r="S57" i="25"/>
  <c r="Q57" i="25"/>
  <c r="O57" i="25"/>
  <c r="M57" i="25"/>
  <c r="K57" i="25"/>
  <c r="I57" i="25"/>
  <c r="AI56" i="25"/>
  <c r="AG56" i="25"/>
  <c r="AE56" i="25"/>
  <c r="AC56" i="25"/>
  <c r="AA56" i="25"/>
  <c r="Y56" i="25"/>
  <c r="W56" i="25"/>
  <c r="U56" i="25"/>
  <c r="S56" i="25"/>
  <c r="Q56" i="25"/>
  <c r="O56" i="25"/>
  <c r="M56" i="25"/>
  <c r="K56" i="25"/>
  <c r="I56" i="25"/>
  <c r="AI55" i="25"/>
  <c r="AG55" i="25"/>
  <c r="AE55" i="25"/>
  <c r="AC55" i="25"/>
  <c r="AA55" i="25"/>
  <c r="Y55" i="25"/>
  <c r="W55" i="25"/>
  <c r="U55" i="25"/>
  <c r="S55" i="25"/>
  <c r="Q55" i="25"/>
  <c r="O55" i="25"/>
  <c r="M55" i="25"/>
  <c r="K55" i="25"/>
  <c r="I55" i="25"/>
  <c r="AI54" i="25"/>
  <c r="AG54" i="25"/>
  <c r="AE54" i="25"/>
  <c r="AC54" i="25"/>
  <c r="AA54" i="25"/>
  <c r="Y54" i="25"/>
  <c r="W54" i="25"/>
  <c r="U54" i="25"/>
  <c r="S54" i="25"/>
  <c r="Q54" i="25"/>
  <c r="O54" i="25"/>
  <c r="M54" i="25"/>
  <c r="K54" i="25"/>
  <c r="I54" i="25"/>
  <c r="AI53" i="25"/>
  <c r="AG53" i="25"/>
  <c r="AE53" i="25"/>
  <c r="AC53" i="25"/>
  <c r="AA53" i="25"/>
  <c r="Y53" i="25"/>
  <c r="W53" i="25"/>
  <c r="U53" i="25"/>
  <c r="S53" i="25"/>
  <c r="Q53" i="25"/>
  <c r="O53" i="25"/>
  <c r="M53" i="25"/>
  <c r="K53" i="25"/>
  <c r="I53" i="25"/>
  <c r="AI51" i="25"/>
  <c r="AG51" i="25"/>
  <c r="AE51" i="25"/>
  <c r="AC51" i="25"/>
  <c r="AA51" i="25"/>
  <c r="Y51" i="25"/>
  <c r="W51" i="25"/>
  <c r="U51" i="25"/>
  <c r="S51" i="25"/>
  <c r="Q51" i="25"/>
  <c r="O51" i="25"/>
  <c r="M51" i="25"/>
  <c r="K51" i="25"/>
  <c r="I51" i="25"/>
  <c r="AI50" i="25"/>
  <c r="AG50" i="25"/>
  <c r="AE50" i="25"/>
  <c r="AC50" i="25"/>
  <c r="AA50" i="25"/>
  <c r="Y50" i="25"/>
  <c r="W50" i="25"/>
  <c r="U50" i="25"/>
  <c r="S50" i="25"/>
  <c r="Q50" i="25"/>
  <c r="O50" i="25"/>
  <c r="M50" i="25"/>
  <c r="K50" i="25"/>
  <c r="I50" i="25"/>
  <c r="AI49" i="25"/>
  <c r="AG49" i="25"/>
  <c r="AE49" i="25"/>
  <c r="AC49" i="25"/>
  <c r="AA49" i="25"/>
  <c r="Y49" i="25"/>
  <c r="W49" i="25"/>
  <c r="U49" i="25"/>
  <c r="S49" i="25"/>
  <c r="Q49" i="25"/>
  <c r="O49" i="25"/>
  <c r="M49" i="25"/>
  <c r="K49" i="25"/>
  <c r="I49" i="25"/>
  <c r="AI48" i="25"/>
  <c r="AG48" i="25"/>
  <c r="AE48" i="25"/>
  <c r="AC48" i="25"/>
  <c r="AA48" i="25"/>
  <c r="Y48" i="25"/>
  <c r="W48" i="25"/>
  <c r="U48" i="25"/>
  <c r="S48" i="25"/>
  <c r="Q48" i="25"/>
  <c r="O48" i="25"/>
  <c r="M48" i="25"/>
  <c r="K48" i="25"/>
  <c r="I48" i="25"/>
  <c r="AI47" i="25"/>
  <c r="AG47" i="25"/>
  <c r="AE47" i="25"/>
  <c r="AC47" i="25"/>
  <c r="AA47" i="25"/>
  <c r="Y47" i="25"/>
  <c r="W47" i="25"/>
  <c r="U47" i="25"/>
  <c r="S47" i="25"/>
  <c r="Q47" i="25"/>
  <c r="O47" i="25"/>
  <c r="M47" i="25"/>
  <c r="K47" i="25"/>
  <c r="I47" i="25"/>
  <c r="AI46" i="25"/>
  <c r="AG46" i="25"/>
  <c r="AE46" i="25"/>
  <c r="AC46" i="25"/>
  <c r="AA46" i="25"/>
  <c r="Y46" i="25"/>
  <c r="W46" i="25"/>
  <c r="U46" i="25"/>
  <c r="S46" i="25"/>
  <c r="Q46" i="25"/>
  <c r="O46" i="25"/>
  <c r="M46" i="25"/>
  <c r="K46" i="25"/>
  <c r="I46" i="25"/>
  <c r="AI45" i="25"/>
  <c r="AG45" i="25"/>
  <c r="AE45" i="25"/>
  <c r="AC45" i="25"/>
  <c r="AA45" i="25"/>
  <c r="Y45" i="25"/>
  <c r="W45" i="25"/>
  <c r="U45" i="25"/>
  <c r="S45" i="25"/>
  <c r="Q45" i="25"/>
  <c r="O45" i="25"/>
  <c r="M45" i="25"/>
  <c r="K45" i="25"/>
  <c r="I45" i="25"/>
  <c r="AI44" i="25"/>
  <c r="AG44" i="25"/>
  <c r="AE44" i="25"/>
  <c r="AC44" i="25"/>
  <c r="AA44" i="25"/>
  <c r="Y44" i="25"/>
  <c r="W44" i="25"/>
  <c r="U44" i="25"/>
  <c r="S44" i="25"/>
  <c r="Q44" i="25"/>
  <c r="O44" i="25"/>
  <c r="M44" i="25"/>
  <c r="K44" i="25"/>
  <c r="I44" i="25"/>
  <c r="AI43" i="25"/>
  <c r="AG43" i="25"/>
  <c r="AE43" i="25"/>
  <c r="AC43" i="25"/>
  <c r="AA43" i="25"/>
  <c r="Y43" i="25"/>
  <c r="W43" i="25"/>
  <c r="U43" i="25"/>
  <c r="S43" i="25"/>
  <c r="Q43" i="25"/>
  <c r="O43" i="25"/>
  <c r="M43" i="25"/>
  <c r="K43" i="25"/>
  <c r="I43" i="25"/>
  <c r="AI42" i="25"/>
  <c r="AG42" i="25"/>
  <c r="AE42" i="25"/>
  <c r="AC42" i="25"/>
  <c r="AA42" i="25"/>
  <c r="Y42" i="25"/>
  <c r="W42" i="25"/>
  <c r="U42" i="25"/>
  <c r="S42" i="25"/>
  <c r="Q42" i="25"/>
  <c r="O42" i="25"/>
  <c r="M42" i="25"/>
  <c r="K42" i="25"/>
  <c r="I42" i="25"/>
  <c r="AI52" i="25"/>
  <c r="AG52" i="25"/>
  <c r="AE52" i="25"/>
  <c r="AC52" i="25"/>
  <c r="AA52" i="25"/>
  <c r="Y52" i="25"/>
  <c r="W52" i="25"/>
  <c r="U52" i="25"/>
  <c r="S52" i="25"/>
  <c r="Q52" i="25"/>
  <c r="O52" i="25"/>
  <c r="M52" i="25"/>
  <c r="K52" i="25"/>
  <c r="I52" i="25"/>
  <c r="AI41" i="25"/>
  <c r="AG41" i="25"/>
  <c r="AE41" i="25"/>
  <c r="AC41" i="25"/>
  <c r="AA41" i="25"/>
  <c r="Y41" i="25"/>
  <c r="W41" i="25"/>
  <c r="U41" i="25"/>
  <c r="S41" i="25"/>
  <c r="Q41" i="25"/>
  <c r="O41" i="25"/>
  <c r="M41" i="25"/>
  <c r="K41" i="25"/>
  <c r="I41" i="25"/>
  <c r="AI40" i="25"/>
  <c r="AG40" i="25"/>
  <c r="AE40" i="25"/>
  <c r="AC40" i="25"/>
  <c r="AA40" i="25"/>
  <c r="Y40" i="25"/>
  <c r="W40" i="25"/>
  <c r="U40" i="25"/>
  <c r="S40" i="25"/>
  <c r="Q40" i="25"/>
  <c r="O40" i="25"/>
  <c r="M40" i="25"/>
  <c r="K40" i="25"/>
  <c r="I40" i="25"/>
  <c r="AI39" i="25"/>
  <c r="AG39" i="25"/>
  <c r="AE39" i="25"/>
  <c r="AC39" i="25"/>
  <c r="AA39" i="25"/>
  <c r="Y39" i="25"/>
  <c r="W39" i="25"/>
  <c r="U39" i="25"/>
  <c r="S39" i="25"/>
  <c r="Q39" i="25"/>
  <c r="O39" i="25"/>
  <c r="M39" i="25"/>
  <c r="K39" i="25"/>
  <c r="I39" i="25"/>
  <c r="AI38" i="25"/>
  <c r="AG38" i="25"/>
  <c r="AE38" i="25"/>
  <c r="AC38" i="25"/>
  <c r="AA38" i="25"/>
  <c r="Y38" i="25"/>
  <c r="W38" i="25"/>
  <c r="U38" i="25"/>
  <c r="S38" i="25"/>
  <c r="Q38" i="25"/>
  <c r="O38" i="25"/>
  <c r="M38" i="25"/>
  <c r="K38" i="25"/>
  <c r="I38" i="25"/>
  <c r="AI37" i="25"/>
  <c r="AG37" i="25"/>
  <c r="AE37" i="25"/>
  <c r="AC37" i="25"/>
  <c r="AA37" i="25"/>
  <c r="Y37" i="25"/>
  <c r="W37" i="25"/>
  <c r="U37" i="25"/>
  <c r="S37" i="25"/>
  <c r="Q37" i="25"/>
  <c r="O37" i="25"/>
  <c r="M37" i="25"/>
  <c r="K37" i="25"/>
  <c r="I37" i="25"/>
  <c r="AI36" i="25"/>
  <c r="AG36" i="25"/>
  <c r="AE36" i="25"/>
  <c r="AC36" i="25"/>
  <c r="AA36" i="25"/>
  <c r="Y36" i="25"/>
  <c r="W36" i="25"/>
  <c r="U36" i="25"/>
  <c r="S36" i="25"/>
  <c r="Q36" i="25"/>
  <c r="O36" i="25"/>
  <c r="M36" i="25"/>
  <c r="K36" i="25"/>
  <c r="I36" i="25"/>
  <c r="AI34" i="25"/>
  <c r="AG34" i="25"/>
  <c r="AE34" i="25"/>
  <c r="AC34" i="25"/>
  <c r="AA34" i="25"/>
  <c r="Y34" i="25"/>
  <c r="W34" i="25"/>
  <c r="U34" i="25"/>
  <c r="S34" i="25"/>
  <c r="Q34" i="25"/>
  <c r="O34" i="25"/>
  <c r="M34" i="25"/>
  <c r="K34" i="25"/>
  <c r="I34" i="25"/>
  <c r="AI35" i="25"/>
  <c r="AG35" i="25"/>
  <c r="AE35" i="25"/>
  <c r="AC35" i="25"/>
  <c r="AA35" i="25"/>
  <c r="Y35" i="25"/>
  <c r="W35" i="25"/>
  <c r="U35" i="25"/>
  <c r="S35" i="25"/>
  <c r="Q35" i="25"/>
  <c r="O35" i="25"/>
  <c r="M35" i="25"/>
  <c r="K35" i="25"/>
  <c r="I35" i="25"/>
  <c r="AI33" i="25"/>
  <c r="AG33" i="25"/>
  <c r="AE33" i="25"/>
  <c r="AC33" i="25"/>
  <c r="AA33" i="25"/>
  <c r="Y33" i="25"/>
  <c r="W33" i="25"/>
  <c r="U33" i="25"/>
  <c r="S33" i="25"/>
  <c r="Q33" i="25"/>
  <c r="O33" i="25"/>
  <c r="M33" i="25"/>
  <c r="K33" i="25"/>
  <c r="I33" i="25"/>
  <c r="AI32" i="25"/>
  <c r="AG32" i="25"/>
  <c r="AE32" i="25"/>
  <c r="AC32" i="25"/>
  <c r="AA32" i="25"/>
  <c r="Y32" i="25"/>
  <c r="W32" i="25"/>
  <c r="U32" i="25"/>
  <c r="S32" i="25"/>
  <c r="Q32" i="25"/>
  <c r="O32" i="25"/>
  <c r="M32" i="25"/>
  <c r="K32" i="25"/>
  <c r="I32" i="25"/>
  <c r="AI31" i="25"/>
  <c r="AG31" i="25"/>
  <c r="AE31" i="25"/>
  <c r="AC31" i="25"/>
  <c r="AA31" i="25"/>
  <c r="Y31" i="25"/>
  <c r="W31" i="25"/>
  <c r="U31" i="25"/>
  <c r="S31" i="25"/>
  <c r="Q31" i="25"/>
  <c r="O31" i="25"/>
  <c r="M31" i="25"/>
  <c r="K31" i="25"/>
  <c r="I31" i="25"/>
  <c r="AI30" i="25"/>
  <c r="AG30" i="25"/>
  <c r="AE30" i="25"/>
  <c r="AC30" i="25"/>
  <c r="AA30" i="25"/>
  <c r="Y30" i="25"/>
  <c r="W30" i="25"/>
  <c r="U30" i="25"/>
  <c r="S30" i="25"/>
  <c r="Q30" i="25"/>
  <c r="O30" i="25"/>
  <c r="M30" i="25"/>
  <c r="K30" i="25"/>
  <c r="I30" i="25"/>
  <c r="AI29" i="25"/>
  <c r="AG29" i="25"/>
  <c r="AE29" i="25"/>
  <c r="AC29" i="25"/>
  <c r="AA29" i="25"/>
  <c r="Y29" i="25"/>
  <c r="W29" i="25"/>
  <c r="U29" i="25"/>
  <c r="S29" i="25"/>
  <c r="Q29" i="25"/>
  <c r="O29" i="25"/>
  <c r="M29" i="25"/>
  <c r="K29" i="25"/>
  <c r="I29" i="25"/>
  <c r="AI28" i="25"/>
  <c r="AG28" i="25"/>
  <c r="AE28" i="25"/>
  <c r="AC28" i="25"/>
  <c r="AA28" i="25"/>
  <c r="Y28" i="25"/>
  <c r="W28" i="25"/>
  <c r="U28" i="25"/>
  <c r="S28" i="25"/>
  <c r="Q28" i="25"/>
  <c r="O28" i="25"/>
  <c r="M28" i="25"/>
  <c r="K28" i="25"/>
  <c r="I28" i="25"/>
  <c r="AI27" i="25"/>
  <c r="AG27" i="25"/>
  <c r="AE27" i="25"/>
  <c r="AC27" i="25"/>
  <c r="AA27" i="25"/>
  <c r="Y27" i="25"/>
  <c r="W27" i="25"/>
  <c r="U27" i="25"/>
  <c r="S27" i="25"/>
  <c r="Q27" i="25"/>
  <c r="O27" i="25"/>
  <c r="M27" i="25"/>
  <c r="K27" i="25"/>
  <c r="I27" i="25"/>
  <c r="AI26" i="25"/>
  <c r="AG26" i="25"/>
  <c r="AE26" i="25"/>
  <c r="AC26" i="25"/>
  <c r="AA26" i="25"/>
  <c r="Y26" i="25"/>
  <c r="W26" i="25"/>
  <c r="U26" i="25"/>
  <c r="S26" i="25"/>
  <c r="Q26" i="25"/>
  <c r="O26" i="25"/>
  <c r="M26" i="25"/>
  <c r="K26" i="25"/>
  <c r="I26" i="25"/>
  <c r="AI25" i="25"/>
  <c r="AG25" i="25"/>
  <c r="AE25" i="25"/>
  <c r="AC25" i="25"/>
  <c r="AA25" i="25"/>
  <c r="Y25" i="25"/>
  <c r="W25" i="25"/>
  <c r="U25" i="25"/>
  <c r="S25" i="25"/>
  <c r="Q25" i="25"/>
  <c r="O25" i="25"/>
  <c r="M25" i="25"/>
  <c r="K25" i="25"/>
  <c r="I25" i="25"/>
  <c r="AI24" i="25"/>
  <c r="AG24" i="25"/>
  <c r="AE24" i="25"/>
  <c r="AC24" i="25"/>
  <c r="AA24" i="25"/>
  <c r="Y24" i="25"/>
  <c r="W24" i="25"/>
  <c r="U24" i="25"/>
  <c r="S24" i="25"/>
  <c r="Q24" i="25"/>
  <c r="O24" i="25"/>
  <c r="M24" i="25"/>
  <c r="K24" i="25"/>
  <c r="I24" i="25"/>
  <c r="AI23" i="25"/>
  <c r="AG23" i="25"/>
  <c r="AE23" i="25"/>
  <c r="AC23" i="25"/>
  <c r="AA23" i="25"/>
  <c r="Y23" i="25"/>
  <c r="W23" i="25"/>
  <c r="U23" i="25"/>
  <c r="S23" i="25"/>
  <c r="Q23" i="25"/>
  <c r="O23" i="25"/>
  <c r="M23" i="25"/>
  <c r="K23" i="25"/>
  <c r="I23" i="25"/>
  <c r="AI22" i="25"/>
  <c r="AG22" i="25"/>
  <c r="AE22" i="25"/>
  <c r="AC22" i="25"/>
  <c r="AA22" i="25"/>
  <c r="Y22" i="25"/>
  <c r="W22" i="25"/>
  <c r="U22" i="25"/>
  <c r="S22" i="25"/>
  <c r="Q22" i="25"/>
  <c r="O22" i="25"/>
  <c r="M22" i="25"/>
  <c r="K22" i="25"/>
  <c r="I22" i="25"/>
  <c r="AI21" i="25"/>
  <c r="AG21" i="25"/>
  <c r="AE21" i="25"/>
  <c r="AC21" i="25"/>
  <c r="AA21" i="25"/>
  <c r="Y21" i="25"/>
  <c r="W21" i="25"/>
  <c r="U21" i="25"/>
  <c r="S21" i="25"/>
  <c r="Q21" i="25"/>
  <c r="O21" i="25"/>
  <c r="M21" i="25"/>
  <c r="K21" i="25"/>
  <c r="I21" i="25"/>
  <c r="AI20" i="25"/>
  <c r="AG20" i="25"/>
  <c r="AE20" i="25"/>
  <c r="AC20" i="25"/>
  <c r="AA20" i="25"/>
  <c r="Y20" i="25"/>
  <c r="W20" i="25"/>
  <c r="U20" i="25"/>
  <c r="S20" i="25"/>
  <c r="Q20" i="25"/>
  <c r="O20" i="25"/>
  <c r="M20" i="25"/>
  <c r="K20" i="25"/>
  <c r="I20" i="25"/>
  <c r="AI18" i="25"/>
  <c r="AG18" i="25"/>
  <c r="AE18" i="25"/>
  <c r="AC18" i="25"/>
  <c r="AA18" i="25"/>
  <c r="Y18" i="25"/>
  <c r="W18" i="25"/>
  <c r="U18" i="25"/>
  <c r="S18" i="25"/>
  <c r="Q18" i="25"/>
  <c r="O18" i="25"/>
  <c r="M18" i="25"/>
  <c r="K18" i="25"/>
  <c r="I18" i="25"/>
  <c r="AI17" i="25"/>
  <c r="AG17" i="25"/>
  <c r="AE17" i="25"/>
  <c r="AC17" i="25"/>
  <c r="AA17" i="25"/>
  <c r="Y17" i="25"/>
  <c r="W17" i="25"/>
  <c r="U17" i="25"/>
  <c r="S17" i="25"/>
  <c r="Q17" i="25"/>
  <c r="O17" i="25"/>
  <c r="M17" i="25"/>
  <c r="K17" i="25"/>
  <c r="I17" i="25"/>
  <c r="AI16" i="25"/>
  <c r="AG16" i="25"/>
  <c r="AE16" i="25"/>
  <c r="AC16" i="25"/>
  <c r="AA16" i="25"/>
  <c r="Y16" i="25"/>
  <c r="W16" i="25"/>
  <c r="U16" i="25"/>
  <c r="S16" i="25"/>
  <c r="Q16" i="25"/>
  <c r="O16" i="25"/>
  <c r="M16" i="25"/>
  <c r="K16" i="25"/>
  <c r="I16" i="25"/>
  <c r="AI15" i="25"/>
  <c r="AG15" i="25"/>
  <c r="AE15" i="25"/>
  <c r="AC15" i="25"/>
  <c r="AA15" i="25"/>
  <c r="Y15" i="25"/>
  <c r="W15" i="25"/>
  <c r="U15" i="25"/>
  <c r="S15" i="25"/>
  <c r="Q15" i="25"/>
  <c r="O15" i="25"/>
  <c r="M15" i="25"/>
  <c r="K15" i="25"/>
  <c r="I15" i="25"/>
  <c r="AI19" i="25"/>
  <c r="AG19" i="25"/>
  <c r="AE19" i="25"/>
  <c r="AC19" i="25"/>
  <c r="AA19" i="25"/>
  <c r="Y19" i="25"/>
  <c r="W19" i="25"/>
  <c r="U19" i="25"/>
  <c r="S19" i="25"/>
  <c r="Q19" i="25"/>
  <c r="O19" i="25"/>
  <c r="M19" i="25"/>
  <c r="K19" i="25"/>
  <c r="I19" i="25"/>
  <c r="AI14" i="25"/>
  <c r="AG14" i="25"/>
  <c r="AE14" i="25"/>
  <c r="AC14" i="25"/>
  <c r="AA14" i="25"/>
  <c r="Y14" i="25"/>
  <c r="W14" i="25"/>
  <c r="U14" i="25"/>
  <c r="S14" i="25"/>
  <c r="Q14" i="25"/>
  <c r="O14" i="25"/>
  <c r="M14" i="25"/>
  <c r="K14" i="25"/>
  <c r="I14" i="25"/>
  <c r="AI13" i="25"/>
  <c r="AG13" i="25"/>
  <c r="AE13" i="25"/>
  <c r="AC13" i="25"/>
  <c r="AA13" i="25"/>
  <c r="Y13" i="25"/>
  <c r="W13" i="25"/>
  <c r="U13" i="25"/>
  <c r="S13" i="25"/>
  <c r="Q13" i="25"/>
  <c r="O13" i="25"/>
  <c r="M13" i="25"/>
  <c r="K13" i="25"/>
  <c r="I13" i="25"/>
  <c r="AI12" i="25"/>
  <c r="AG12" i="25"/>
  <c r="AE12" i="25"/>
  <c r="AC12" i="25"/>
  <c r="AA12" i="25"/>
  <c r="Y12" i="25"/>
  <c r="W12" i="25"/>
  <c r="U12" i="25"/>
  <c r="S12" i="25"/>
  <c r="Q12" i="25"/>
  <c r="O12" i="25"/>
  <c r="M12" i="25"/>
  <c r="K12" i="25"/>
  <c r="I12" i="25"/>
  <c r="AI11" i="25"/>
  <c r="AG11" i="25"/>
  <c r="AE11" i="25"/>
  <c r="AC11" i="25"/>
  <c r="AA11" i="25"/>
  <c r="Y11" i="25"/>
  <c r="W11" i="25"/>
  <c r="U11" i="25"/>
  <c r="S11" i="25"/>
  <c r="Q11" i="25"/>
  <c r="O11" i="25"/>
  <c r="M11" i="25"/>
  <c r="K11" i="25"/>
  <c r="I11" i="25"/>
  <c r="AI9" i="25"/>
  <c r="AG9" i="25"/>
  <c r="AE9" i="25"/>
  <c r="AC9" i="25"/>
  <c r="AA9" i="25"/>
  <c r="Y9" i="25"/>
  <c r="W9" i="25"/>
  <c r="U9" i="25"/>
  <c r="S9" i="25"/>
  <c r="Q9" i="25"/>
  <c r="O9" i="25"/>
  <c r="M9" i="25"/>
  <c r="K9" i="25"/>
  <c r="I9" i="25"/>
  <c r="AI10" i="25"/>
  <c r="AG10" i="25"/>
  <c r="AE10" i="25"/>
  <c r="AC10" i="25"/>
  <c r="AA10" i="25"/>
  <c r="Y10" i="25"/>
  <c r="W10" i="25"/>
  <c r="U10" i="25"/>
  <c r="S10" i="25"/>
  <c r="Q10" i="25"/>
  <c r="O10" i="25"/>
  <c r="M10" i="25"/>
  <c r="K10" i="25"/>
  <c r="I10" i="25"/>
  <c r="AI8" i="25"/>
  <c r="AG8" i="25"/>
  <c r="AE8" i="25"/>
  <c r="AC8" i="25"/>
  <c r="AA8" i="25"/>
  <c r="Y8" i="25"/>
  <c r="W8" i="25"/>
  <c r="U8" i="25"/>
  <c r="S8" i="25"/>
  <c r="Q8" i="25"/>
  <c r="O8" i="25"/>
  <c r="M8" i="25"/>
  <c r="K8" i="25"/>
  <c r="I8" i="25"/>
  <c r="AI7" i="25"/>
  <c r="AG7" i="25"/>
  <c r="AE7" i="25"/>
  <c r="AC7" i="25"/>
  <c r="AA7" i="25"/>
  <c r="Y7" i="25"/>
  <c r="W7" i="25"/>
  <c r="U7" i="25"/>
  <c r="S7" i="25"/>
  <c r="Q7" i="25"/>
  <c r="O7" i="25"/>
  <c r="M7" i="25"/>
  <c r="K7" i="25"/>
  <c r="I7" i="25"/>
  <c r="AI6" i="25"/>
  <c r="AG6" i="25"/>
  <c r="AE6" i="25"/>
  <c r="AC6" i="25"/>
  <c r="AA6" i="25"/>
  <c r="Y6" i="25"/>
  <c r="W6" i="25"/>
  <c r="U6" i="25"/>
  <c r="S6" i="25"/>
  <c r="Q6" i="25"/>
  <c r="O6" i="25"/>
  <c r="M6" i="25"/>
  <c r="K6" i="25"/>
  <c r="I6" i="25"/>
  <c r="AI5" i="25"/>
  <c r="AG5" i="25"/>
  <c r="AE5" i="25"/>
  <c r="AC5" i="25"/>
  <c r="AA5" i="25"/>
  <c r="Y5" i="25"/>
  <c r="W5" i="25"/>
  <c r="U5" i="25"/>
  <c r="S5" i="25"/>
  <c r="Q5" i="25"/>
  <c r="O5" i="25"/>
  <c r="M5" i="25"/>
  <c r="K5" i="25"/>
  <c r="I5" i="25"/>
  <c r="AI4" i="25"/>
  <c r="AG4" i="25"/>
  <c r="AE4" i="25"/>
  <c r="AC4" i="25"/>
  <c r="AA4" i="25"/>
  <c r="Y4" i="25"/>
  <c r="W4" i="25"/>
  <c r="U4" i="25"/>
  <c r="S4" i="25"/>
  <c r="Q4" i="25"/>
  <c r="O4" i="25"/>
  <c r="M4" i="25"/>
  <c r="K4" i="25"/>
  <c r="I4" i="25"/>
  <c r="AI55" i="23"/>
  <c r="AG55" i="23"/>
  <c r="AE55" i="23"/>
  <c r="AC55" i="23"/>
  <c r="AA55" i="23"/>
  <c r="Y55" i="23"/>
  <c r="W55" i="23"/>
  <c r="U55" i="23"/>
  <c r="S55" i="23"/>
  <c r="Q55" i="23"/>
  <c r="O55" i="23"/>
  <c r="M55" i="23"/>
  <c r="K55" i="23"/>
  <c r="I55" i="23"/>
  <c r="AI54" i="23"/>
  <c r="AG54" i="23"/>
  <c r="AE54" i="23"/>
  <c r="AC54" i="23"/>
  <c r="AA54" i="23"/>
  <c r="Y54" i="23"/>
  <c r="W54" i="23"/>
  <c r="U54" i="23"/>
  <c r="S54" i="23"/>
  <c r="Q54" i="23"/>
  <c r="O54" i="23"/>
  <c r="M54" i="23"/>
  <c r="K54" i="23"/>
  <c r="I54" i="23"/>
  <c r="AI53" i="23"/>
  <c r="AG53" i="23"/>
  <c r="AE53" i="23"/>
  <c r="AC53" i="23"/>
  <c r="AA53" i="23"/>
  <c r="Y53" i="23"/>
  <c r="W53" i="23"/>
  <c r="U53" i="23"/>
  <c r="S53" i="23"/>
  <c r="Q53" i="23"/>
  <c r="O53" i="23"/>
  <c r="M53" i="23"/>
  <c r="K53" i="23"/>
  <c r="I53" i="23"/>
  <c r="AI51" i="23"/>
  <c r="AG51" i="23"/>
  <c r="AE51" i="23"/>
  <c r="AC51" i="23"/>
  <c r="AA51" i="23"/>
  <c r="Y51" i="23"/>
  <c r="W51" i="23"/>
  <c r="U51" i="23"/>
  <c r="S51" i="23"/>
  <c r="Q51" i="23"/>
  <c r="O51" i="23"/>
  <c r="M51" i="23"/>
  <c r="K51" i="23"/>
  <c r="I51" i="23"/>
  <c r="AI50" i="23"/>
  <c r="AG50" i="23"/>
  <c r="AE50" i="23"/>
  <c r="AC50" i="23"/>
  <c r="AA50" i="23"/>
  <c r="Y50" i="23"/>
  <c r="W50" i="23"/>
  <c r="U50" i="23"/>
  <c r="S50" i="23"/>
  <c r="Q50" i="23"/>
  <c r="O50" i="23"/>
  <c r="M50" i="23"/>
  <c r="K50" i="23"/>
  <c r="I50" i="23"/>
  <c r="AI49" i="23"/>
  <c r="AG49" i="23"/>
  <c r="AE49" i="23"/>
  <c r="AC49" i="23"/>
  <c r="AA49" i="23"/>
  <c r="Y49" i="23"/>
  <c r="W49" i="23"/>
  <c r="U49" i="23"/>
  <c r="S49" i="23"/>
  <c r="Q49" i="23"/>
  <c r="O49" i="23"/>
  <c r="M49" i="23"/>
  <c r="K49" i="23"/>
  <c r="I49" i="23"/>
  <c r="AI39" i="23"/>
  <c r="AG39" i="23"/>
  <c r="AE39" i="23"/>
  <c r="AC39" i="23"/>
  <c r="AA39" i="23"/>
  <c r="Y39" i="23"/>
  <c r="W39" i="23"/>
  <c r="U39" i="23"/>
  <c r="S39" i="23"/>
  <c r="Q39" i="23"/>
  <c r="O39" i="23"/>
  <c r="M39" i="23"/>
  <c r="K39" i="23"/>
  <c r="I39" i="23"/>
  <c r="AI48" i="23"/>
  <c r="AG48" i="23"/>
  <c r="AE48" i="23"/>
  <c r="AC48" i="23"/>
  <c r="AA48" i="23"/>
  <c r="Y48" i="23"/>
  <c r="W48" i="23"/>
  <c r="U48" i="23"/>
  <c r="S48" i="23"/>
  <c r="Q48" i="23"/>
  <c r="O48" i="23"/>
  <c r="M48" i="23"/>
  <c r="K48" i="23"/>
  <c r="I48" i="23"/>
  <c r="AI47" i="23"/>
  <c r="AG47" i="23"/>
  <c r="AE47" i="23"/>
  <c r="AC47" i="23"/>
  <c r="AA47" i="23"/>
  <c r="Y47" i="23"/>
  <c r="W47" i="23"/>
  <c r="U47" i="23"/>
  <c r="S47" i="23"/>
  <c r="Q47" i="23"/>
  <c r="O47" i="23"/>
  <c r="M47" i="23"/>
  <c r="K47" i="23"/>
  <c r="I47" i="23"/>
  <c r="AI22" i="23"/>
  <c r="AG22" i="23"/>
  <c r="AE22" i="23"/>
  <c r="AC22" i="23"/>
  <c r="AA22" i="23"/>
  <c r="Y22" i="23"/>
  <c r="W22" i="23"/>
  <c r="U22" i="23"/>
  <c r="S22" i="23"/>
  <c r="Q22" i="23"/>
  <c r="O22" i="23"/>
  <c r="M22" i="23"/>
  <c r="K22" i="23"/>
  <c r="I22" i="23"/>
  <c r="AI46" i="23"/>
  <c r="AG46" i="23"/>
  <c r="AE46" i="23"/>
  <c r="AC46" i="23"/>
  <c r="AA46" i="23"/>
  <c r="Y46" i="23"/>
  <c r="W46" i="23"/>
  <c r="U46" i="23"/>
  <c r="S46" i="23"/>
  <c r="Q46" i="23"/>
  <c r="O46" i="23"/>
  <c r="M46" i="23"/>
  <c r="K46" i="23"/>
  <c r="I46" i="23"/>
  <c r="AI38" i="23"/>
  <c r="AG38" i="23"/>
  <c r="AE38" i="23"/>
  <c r="AC38" i="23"/>
  <c r="AA38" i="23"/>
  <c r="Y38" i="23"/>
  <c r="W38" i="23"/>
  <c r="U38" i="23"/>
  <c r="S38" i="23"/>
  <c r="Q38" i="23"/>
  <c r="O38" i="23"/>
  <c r="M38" i="23"/>
  <c r="K38" i="23"/>
  <c r="I38" i="23"/>
  <c r="AI37" i="23"/>
  <c r="AG37" i="23"/>
  <c r="AE37" i="23"/>
  <c r="AC37" i="23"/>
  <c r="AA37" i="23"/>
  <c r="Y37" i="23"/>
  <c r="W37" i="23"/>
  <c r="U37" i="23"/>
  <c r="S37" i="23"/>
  <c r="Q37" i="23"/>
  <c r="O37" i="23"/>
  <c r="M37" i="23"/>
  <c r="K37" i="23"/>
  <c r="I37" i="23"/>
  <c r="AI45" i="23"/>
  <c r="AG45" i="23"/>
  <c r="AE45" i="23"/>
  <c r="AC45" i="23"/>
  <c r="AA45" i="23"/>
  <c r="Y45" i="23"/>
  <c r="W45" i="23"/>
  <c r="U45" i="23"/>
  <c r="S45" i="23"/>
  <c r="Q45" i="23"/>
  <c r="O45" i="23"/>
  <c r="M45" i="23"/>
  <c r="K45" i="23"/>
  <c r="I45" i="23"/>
  <c r="AI44" i="23"/>
  <c r="AG44" i="23"/>
  <c r="AE44" i="23"/>
  <c r="AC44" i="23"/>
  <c r="AA44" i="23"/>
  <c r="Y44" i="23"/>
  <c r="W44" i="23"/>
  <c r="U44" i="23"/>
  <c r="S44" i="23"/>
  <c r="Q44" i="23"/>
  <c r="O44" i="23"/>
  <c r="M44" i="23"/>
  <c r="K44" i="23"/>
  <c r="I44" i="23"/>
  <c r="AI43" i="23"/>
  <c r="AG43" i="23"/>
  <c r="AE43" i="23"/>
  <c r="AC43" i="23"/>
  <c r="AA43" i="23"/>
  <c r="Y43" i="23"/>
  <c r="W43" i="23"/>
  <c r="U43" i="23"/>
  <c r="S43" i="23"/>
  <c r="Q43" i="23"/>
  <c r="O43" i="23"/>
  <c r="M43" i="23"/>
  <c r="K43" i="23"/>
  <c r="I43" i="23"/>
  <c r="AI25" i="23"/>
  <c r="AG25" i="23"/>
  <c r="AE25" i="23"/>
  <c r="AC25" i="23"/>
  <c r="AA25" i="23"/>
  <c r="Y25" i="23"/>
  <c r="W25" i="23"/>
  <c r="U25" i="23"/>
  <c r="S25" i="23"/>
  <c r="Q25" i="23"/>
  <c r="O25" i="23"/>
  <c r="M25" i="23"/>
  <c r="K25" i="23"/>
  <c r="I25" i="23"/>
  <c r="AI52" i="23"/>
  <c r="AG52" i="23"/>
  <c r="AE52" i="23"/>
  <c r="AC52" i="23"/>
  <c r="AA52" i="23"/>
  <c r="Y52" i="23"/>
  <c r="W52" i="23"/>
  <c r="U52" i="23"/>
  <c r="S52" i="23"/>
  <c r="Q52" i="23"/>
  <c r="O52" i="23"/>
  <c r="M52" i="23"/>
  <c r="K52" i="23"/>
  <c r="I52" i="23"/>
  <c r="AI36" i="23"/>
  <c r="AG36" i="23"/>
  <c r="AE36" i="23"/>
  <c r="AC36" i="23"/>
  <c r="AA36" i="23"/>
  <c r="Y36" i="23"/>
  <c r="W36" i="23"/>
  <c r="U36" i="23"/>
  <c r="S36" i="23"/>
  <c r="Q36" i="23"/>
  <c r="O36" i="23"/>
  <c r="M36" i="23"/>
  <c r="K36" i="23"/>
  <c r="I36" i="23"/>
  <c r="AI35" i="23"/>
  <c r="AG35" i="23"/>
  <c r="AE35" i="23"/>
  <c r="AC35" i="23"/>
  <c r="AA35" i="23"/>
  <c r="Y35" i="23"/>
  <c r="W35" i="23"/>
  <c r="U35" i="23"/>
  <c r="S35" i="23"/>
  <c r="Q35" i="23"/>
  <c r="O35" i="23"/>
  <c r="M35" i="23"/>
  <c r="K35" i="23"/>
  <c r="I35" i="23"/>
  <c r="AI42" i="23"/>
  <c r="AG42" i="23"/>
  <c r="AE42" i="23"/>
  <c r="AC42" i="23"/>
  <c r="AA42" i="23"/>
  <c r="Y42" i="23"/>
  <c r="W42" i="23"/>
  <c r="U42" i="23"/>
  <c r="S42" i="23"/>
  <c r="Q42" i="23"/>
  <c r="O42" i="23"/>
  <c r="M42" i="23"/>
  <c r="K42" i="23"/>
  <c r="I42" i="23"/>
  <c r="AI32" i="23"/>
  <c r="AG32" i="23"/>
  <c r="AE32" i="23"/>
  <c r="AC32" i="23"/>
  <c r="AA32" i="23"/>
  <c r="Y32" i="23"/>
  <c r="W32" i="23"/>
  <c r="U32" i="23"/>
  <c r="S32" i="23"/>
  <c r="Q32" i="23"/>
  <c r="O32" i="23"/>
  <c r="M32" i="23"/>
  <c r="K32" i="23"/>
  <c r="I32" i="23"/>
  <c r="AI19" i="23"/>
  <c r="AG19" i="23"/>
  <c r="AE19" i="23"/>
  <c r="AC19" i="23"/>
  <c r="AA19" i="23"/>
  <c r="Y19" i="23"/>
  <c r="W19" i="23"/>
  <c r="U19" i="23"/>
  <c r="S19" i="23"/>
  <c r="Q19" i="23"/>
  <c r="O19" i="23"/>
  <c r="M19" i="23"/>
  <c r="K19" i="23"/>
  <c r="I19" i="23"/>
  <c r="AI18" i="23"/>
  <c r="AG18" i="23"/>
  <c r="AE18" i="23"/>
  <c r="AC18" i="23"/>
  <c r="AA18" i="23"/>
  <c r="Y18" i="23"/>
  <c r="W18" i="23"/>
  <c r="U18" i="23"/>
  <c r="S18" i="23"/>
  <c r="Q18" i="23"/>
  <c r="O18" i="23"/>
  <c r="M18" i="23"/>
  <c r="K18" i="23"/>
  <c r="I18" i="23"/>
  <c r="AI34" i="23"/>
  <c r="AG34" i="23"/>
  <c r="AE34" i="23"/>
  <c r="AC34" i="23"/>
  <c r="AA34" i="23"/>
  <c r="Y34" i="23"/>
  <c r="W34" i="23"/>
  <c r="U34" i="23"/>
  <c r="S34" i="23"/>
  <c r="Q34" i="23"/>
  <c r="O34" i="23"/>
  <c r="M34" i="23"/>
  <c r="K34" i="23"/>
  <c r="I34" i="23"/>
  <c r="AI31" i="23"/>
  <c r="AG31" i="23"/>
  <c r="AE31" i="23"/>
  <c r="AC31" i="23"/>
  <c r="AA31" i="23"/>
  <c r="Y31" i="23"/>
  <c r="W31" i="23"/>
  <c r="U31" i="23"/>
  <c r="S31" i="23"/>
  <c r="Q31" i="23"/>
  <c r="O31" i="23"/>
  <c r="M31" i="23"/>
  <c r="K31" i="23"/>
  <c r="I31" i="23"/>
  <c r="AI17" i="23"/>
  <c r="AG17" i="23"/>
  <c r="AE17" i="23"/>
  <c r="AC17" i="23"/>
  <c r="AA17" i="23"/>
  <c r="Y17" i="23"/>
  <c r="W17" i="23"/>
  <c r="U17" i="23"/>
  <c r="S17" i="23"/>
  <c r="Q17" i="23"/>
  <c r="O17" i="23"/>
  <c r="M17" i="23"/>
  <c r="K17" i="23"/>
  <c r="I17" i="23"/>
  <c r="AI33" i="23"/>
  <c r="AG33" i="23"/>
  <c r="AE33" i="23"/>
  <c r="AC33" i="23"/>
  <c r="AA33" i="23"/>
  <c r="Y33" i="23"/>
  <c r="W33" i="23"/>
  <c r="U33" i="23"/>
  <c r="S33" i="23"/>
  <c r="Q33" i="23"/>
  <c r="O33" i="23"/>
  <c r="M33" i="23"/>
  <c r="K33" i="23"/>
  <c r="I33" i="23"/>
  <c r="AI24" i="23"/>
  <c r="AG24" i="23"/>
  <c r="AE24" i="23"/>
  <c r="AC24" i="23"/>
  <c r="AA24" i="23"/>
  <c r="Y24" i="23"/>
  <c r="W24" i="23"/>
  <c r="U24" i="23"/>
  <c r="S24" i="23"/>
  <c r="Q24" i="23"/>
  <c r="O24" i="23"/>
  <c r="M24" i="23"/>
  <c r="K24" i="23"/>
  <c r="I24" i="23"/>
  <c r="AI23" i="23"/>
  <c r="AG23" i="23"/>
  <c r="AE23" i="23"/>
  <c r="AC23" i="23"/>
  <c r="AA23" i="23"/>
  <c r="Y23" i="23"/>
  <c r="W23" i="23"/>
  <c r="U23" i="23"/>
  <c r="S23" i="23"/>
  <c r="Q23" i="23"/>
  <c r="O23" i="23"/>
  <c r="M23" i="23"/>
  <c r="K23" i="23"/>
  <c r="I23" i="23"/>
  <c r="AI40" i="23"/>
  <c r="AG40" i="23"/>
  <c r="AE40" i="23"/>
  <c r="AC40" i="23"/>
  <c r="AA40" i="23"/>
  <c r="Y40" i="23"/>
  <c r="W40" i="23"/>
  <c r="U40" i="23"/>
  <c r="S40" i="23"/>
  <c r="Q40" i="23"/>
  <c r="O40" i="23"/>
  <c r="M40" i="23"/>
  <c r="K40" i="23"/>
  <c r="I40" i="23"/>
  <c r="AI8" i="23"/>
  <c r="AG8" i="23"/>
  <c r="AE8" i="23"/>
  <c r="AC8" i="23"/>
  <c r="AA8" i="23"/>
  <c r="Y8" i="23"/>
  <c r="W8" i="23"/>
  <c r="U8" i="23"/>
  <c r="S8" i="23"/>
  <c r="Q8" i="23"/>
  <c r="O8" i="23"/>
  <c r="M8" i="23"/>
  <c r="K8" i="23"/>
  <c r="I8" i="23"/>
  <c r="AI16" i="23"/>
  <c r="AG16" i="23"/>
  <c r="AE16" i="23"/>
  <c r="AC16" i="23"/>
  <c r="AA16" i="23"/>
  <c r="Y16" i="23"/>
  <c r="W16" i="23"/>
  <c r="U16" i="23"/>
  <c r="S16" i="23"/>
  <c r="Q16" i="23"/>
  <c r="O16" i="23"/>
  <c r="M16" i="23"/>
  <c r="K16" i="23"/>
  <c r="I16" i="23"/>
  <c r="AI5" i="23"/>
  <c r="AG5" i="23"/>
  <c r="AE5" i="23"/>
  <c r="AC5" i="23"/>
  <c r="AA5" i="23"/>
  <c r="Y5" i="23"/>
  <c r="W5" i="23"/>
  <c r="U5" i="23"/>
  <c r="S5" i="23"/>
  <c r="Q5" i="23"/>
  <c r="O5" i="23"/>
  <c r="M5" i="23"/>
  <c r="K5" i="23"/>
  <c r="I5" i="23"/>
  <c r="AI9" i="23"/>
  <c r="AG9" i="23"/>
  <c r="AE9" i="23"/>
  <c r="AC9" i="23"/>
  <c r="AA9" i="23"/>
  <c r="Y9" i="23"/>
  <c r="W9" i="23"/>
  <c r="U9" i="23"/>
  <c r="S9" i="23"/>
  <c r="Q9" i="23"/>
  <c r="O9" i="23"/>
  <c r="M9" i="23"/>
  <c r="K9" i="23"/>
  <c r="I9" i="23"/>
  <c r="AI21" i="23"/>
  <c r="AG21" i="23"/>
  <c r="AE21" i="23"/>
  <c r="AC21" i="23"/>
  <c r="AA21" i="23"/>
  <c r="Y21" i="23"/>
  <c r="W21" i="23"/>
  <c r="U21" i="23"/>
  <c r="S21" i="23"/>
  <c r="Q21" i="23"/>
  <c r="O21" i="23"/>
  <c r="M21" i="23"/>
  <c r="K21" i="23"/>
  <c r="I21" i="23"/>
  <c r="AI41" i="23"/>
  <c r="AG41" i="23"/>
  <c r="AE41" i="23"/>
  <c r="AC41" i="23"/>
  <c r="AA41" i="23"/>
  <c r="Y41" i="23"/>
  <c r="W41" i="23"/>
  <c r="U41" i="23"/>
  <c r="S41" i="23"/>
  <c r="Q41" i="23"/>
  <c r="O41" i="23"/>
  <c r="M41" i="23"/>
  <c r="K41" i="23"/>
  <c r="I41" i="23"/>
  <c r="AI12" i="23"/>
  <c r="AG12" i="23"/>
  <c r="AE12" i="23"/>
  <c r="AC12" i="23"/>
  <c r="AA12" i="23"/>
  <c r="Y12" i="23"/>
  <c r="W12" i="23"/>
  <c r="U12" i="23"/>
  <c r="S12" i="23"/>
  <c r="Q12" i="23"/>
  <c r="O12" i="23"/>
  <c r="M12" i="23"/>
  <c r="K12" i="23"/>
  <c r="I12" i="23"/>
  <c r="AI11" i="23"/>
  <c r="AG11" i="23"/>
  <c r="AE11" i="23"/>
  <c r="AC11" i="23"/>
  <c r="AA11" i="23"/>
  <c r="Y11" i="23"/>
  <c r="W11" i="23"/>
  <c r="U11" i="23"/>
  <c r="S11" i="23"/>
  <c r="Q11" i="23"/>
  <c r="O11" i="23"/>
  <c r="M11" i="23"/>
  <c r="K11" i="23"/>
  <c r="I11" i="23"/>
  <c r="AI10" i="23"/>
  <c r="AG10" i="23"/>
  <c r="AE10" i="23"/>
  <c r="AC10" i="23"/>
  <c r="AA10" i="23"/>
  <c r="Y10" i="23"/>
  <c r="W10" i="23"/>
  <c r="U10" i="23"/>
  <c r="S10" i="23"/>
  <c r="Q10" i="23"/>
  <c r="O10" i="23"/>
  <c r="M10" i="23"/>
  <c r="K10" i="23"/>
  <c r="I10" i="23"/>
  <c r="AI20" i="23"/>
  <c r="AG20" i="23"/>
  <c r="AE20" i="23"/>
  <c r="AC20" i="23"/>
  <c r="AA20" i="23"/>
  <c r="Y20" i="23"/>
  <c r="W20" i="23"/>
  <c r="U20" i="23"/>
  <c r="S20" i="23"/>
  <c r="Q20" i="23"/>
  <c r="O20" i="23"/>
  <c r="M20" i="23"/>
  <c r="K20" i="23"/>
  <c r="I20" i="23"/>
  <c r="AI6" i="23"/>
  <c r="AG6" i="23"/>
  <c r="AE6" i="23"/>
  <c r="AC6" i="23"/>
  <c r="AA6" i="23"/>
  <c r="Y6" i="23"/>
  <c r="W6" i="23"/>
  <c r="U6" i="23"/>
  <c r="S6" i="23"/>
  <c r="Q6" i="23"/>
  <c r="O6" i="23"/>
  <c r="M6" i="23"/>
  <c r="K6" i="23"/>
  <c r="I6" i="23"/>
  <c r="AI15" i="23"/>
  <c r="AG15" i="23"/>
  <c r="AE15" i="23"/>
  <c r="AC15" i="23"/>
  <c r="AA15" i="23"/>
  <c r="Y15" i="23"/>
  <c r="W15" i="23"/>
  <c r="U15" i="23"/>
  <c r="S15" i="23"/>
  <c r="Q15" i="23"/>
  <c r="O15" i="23"/>
  <c r="M15" i="23"/>
  <c r="K15" i="23"/>
  <c r="I15" i="23"/>
  <c r="AI14" i="23"/>
  <c r="AG14" i="23"/>
  <c r="AE14" i="23"/>
  <c r="AC14" i="23"/>
  <c r="AA14" i="23"/>
  <c r="Y14" i="23"/>
  <c r="W14" i="23"/>
  <c r="U14" i="23"/>
  <c r="S14" i="23"/>
  <c r="Q14" i="23"/>
  <c r="O14" i="23"/>
  <c r="M14" i="23"/>
  <c r="K14" i="23"/>
  <c r="I14" i="23"/>
  <c r="AI7" i="23"/>
  <c r="AG7" i="23"/>
  <c r="AE7" i="23"/>
  <c r="AC7" i="23"/>
  <c r="AA7" i="23"/>
  <c r="Y7" i="23"/>
  <c r="W7" i="23"/>
  <c r="U7" i="23"/>
  <c r="S7" i="23"/>
  <c r="Q7" i="23"/>
  <c r="O7" i="23"/>
  <c r="M7" i="23"/>
  <c r="K7" i="23"/>
  <c r="I7" i="23"/>
  <c r="AI4" i="23"/>
  <c r="AG4" i="23"/>
  <c r="AE4" i="23"/>
  <c r="AC4" i="23"/>
  <c r="AA4" i="23"/>
  <c r="Y4" i="23"/>
  <c r="W4" i="23"/>
  <c r="U4" i="23"/>
  <c r="S4" i="23"/>
  <c r="Q4" i="23"/>
  <c r="O4" i="23"/>
  <c r="M4" i="23"/>
  <c r="K4" i="23"/>
  <c r="I4" i="23"/>
  <c r="AI5" i="22"/>
  <c r="AI6" i="22"/>
  <c r="AI7" i="22"/>
  <c r="AI8" i="22"/>
  <c r="AI9" i="22"/>
  <c r="AI12" i="22"/>
  <c r="AI13" i="22"/>
  <c r="AI11" i="22"/>
  <c r="AI26" i="22"/>
  <c r="AI17" i="22"/>
  <c r="AI10" i="22"/>
  <c r="AI27" i="22"/>
  <c r="AI19" i="22"/>
  <c r="AI23" i="22"/>
  <c r="AI18" i="22"/>
  <c r="AI20" i="22"/>
  <c r="AI34" i="22"/>
  <c r="AI14" i="22"/>
  <c r="AI15" i="22"/>
  <c r="AI16" i="22"/>
  <c r="AI28" i="22"/>
  <c r="AI37" i="22"/>
  <c r="AI22" i="22"/>
  <c r="AI40" i="22"/>
  <c r="AI25" i="22"/>
  <c r="AI41" i="22"/>
  <c r="AI42" i="22"/>
  <c r="AI44" i="22"/>
  <c r="AI45" i="22"/>
  <c r="AI29" i="22"/>
  <c r="AI21" i="22"/>
  <c r="AI121" i="22"/>
  <c r="AI46" i="22"/>
  <c r="AI88" i="22"/>
  <c r="AI35" i="22"/>
  <c r="AI36" i="22"/>
  <c r="AI24" i="22"/>
  <c r="AI50" i="22"/>
  <c r="AI38" i="22"/>
  <c r="AI51" i="22"/>
  <c r="AI52" i="22"/>
  <c r="AI53" i="22"/>
  <c r="AI54" i="22"/>
  <c r="AI39" i="22"/>
  <c r="AI56" i="22"/>
  <c r="AI55" i="22"/>
  <c r="AI47" i="22"/>
  <c r="AI48" i="22"/>
  <c r="AI43" i="22"/>
  <c r="AI57" i="22"/>
  <c r="AI59" i="22"/>
  <c r="AI30" i="22"/>
  <c r="AI58" i="22"/>
  <c r="AI60" i="22"/>
  <c r="AI61" i="22"/>
  <c r="AI89" i="22"/>
  <c r="AI31" i="22"/>
  <c r="AI62" i="22"/>
  <c r="AI63" i="22"/>
  <c r="AI64" i="22"/>
  <c r="AI65" i="22"/>
  <c r="AI66" i="22"/>
  <c r="AI67" i="22"/>
  <c r="AI32" i="22"/>
  <c r="AI33" i="22"/>
  <c r="AI68" i="22"/>
  <c r="AI69" i="22"/>
  <c r="AI70" i="22"/>
  <c r="AI71" i="22"/>
  <c r="AI72" i="22"/>
  <c r="AI73" i="22"/>
  <c r="AI74" i="22"/>
  <c r="AI75" i="22"/>
  <c r="AI76" i="22"/>
  <c r="AI77" i="22"/>
  <c r="AI78" i="22"/>
  <c r="AI49" i="22"/>
  <c r="AI79" i="22"/>
  <c r="AI80" i="22"/>
  <c r="AI81" i="22"/>
  <c r="AI82" i="22"/>
  <c r="AI83" i="22"/>
  <c r="AI84" i="22"/>
  <c r="AI85" i="22"/>
  <c r="AI86" i="22"/>
  <c r="AI87" i="22"/>
  <c r="AI90" i="22"/>
  <c r="AI91" i="22"/>
  <c r="AI92" i="22"/>
  <c r="AI93" i="22"/>
  <c r="AI94" i="22"/>
  <c r="AI95" i="22"/>
  <c r="AI96" i="22"/>
  <c r="AI97" i="22"/>
  <c r="AI98" i="22"/>
  <c r="AI99" i="22"/>
  <c r="AI100" i="22"/>
  <c r="AI101" i="22"/>
  <c r="AI102" i="22"/>
  <c r="AI103" i="22"/>
  <c r="AI104" i="22"/>
  <c r="AI105" i="22"/>
  <c r="AI106" i="22"/>
  <c r="AI107" i="22"/>
  <c r="AI119" i="22"/>
  <c r="AI120" i="22"/>
  <c r="AI108" i="22"/>
  <c r="AI109" i="22"/>
  <c r="AI110" i="22"/>
  <c r="AI111" i="22"/>
  <c r="AI112" i="22"/>
  <c r="AI113" i="22"/>
  <c r="AI114" i="22"/>
  <c r="AI115" i="22"/>
  <c r="AI116" i="22"/>
  <c r="AI117" i="22"/>
  <c r="AI118" i="22"/>
  <c r="AI122" i="22"/>
  <c r="AI123" i="22"/>
  <c r="AI124" i="22"/>
  <c r="AI125" i="22"/>
  <c r="AI126" i="22"/>
  <c r="AI127" i="22"/>
  <c r="AI128" i="22"/>
  <c r="AI129" i="22"/>
  <c r="AI130" i="22"/>
  <c r="AI131" i="22"/>
  <c r="AI132" i="22"/>
  <c r="AI133" i="22"/>
  <c r="AI134" i="22"/>
  <c r="AI135" i="22"/>
  <c r="AI136" i="22"/>
  <c r="AI137" i="22"/>
  <c r="AI138" i="22"/>
  <c r="AI139" i="22"/>
  <c r="AI140" i="22"/>
  <c r="AI141" i="22"/>
  <c r="AI142" i="22"/>
  <c r="AI143" i="22"/>
  <c r="AI144" i="22"/>
  <c r="AI145" i="22"/>
  <c r="AI146" i="22"/>
  <c r="AI147" i="22"/>
  <c r="AI148" i="22"/>
  <c r="AI149" i="22"/>
  <c r="AI150" i="22"/>
  <c r="AI151" i="22"/>
  <c r="AI152" i="22"/>
  <c r="AI153" i="22"/>
  <c r="AI154" i="22"/>
  <c r="AI155" i="22"/>
  <c r="AI156" i="22"/>
  <c r="AI157" i="22"/>
  <c r="AI158" i="22"/>
  <c r="AI159" i="22"/>
  <c r="AI160" i="22"/>
  <c r="AI161" i="22"/>
  <c r="AI162" i="22"/>
  <c r="AI163" i="22"/>
  <c r="AI164" i="22"/>
  <c r="AI165" i="22"/>
  <c r="AI166" i="22"/>
  <c r="AI167" i="22"/>
  <c r="AI168" i="22"/>
  <c r="AI169" i="22"/>
  <c r="AI170" i="22"/>
  <c r="AI171" i="22"/>
  <c r="AI172" i="22"/>
  <c r="AI173" i="22"/>
  <c r="AI174" i="22"/>
  <c r="AI175" i="22"/>
  <c r="AI176" i="22"/>
  <c r="AI177" i="22"/>
  <c r="AI178" i="22"/>
  <c r="AI179" i="22"/>
  <c r="AI180" i="22"/>
  <c r="AI181" i="22"/>
  <c r="AI182" i="22"/>
  <c r="AI183" i="22"/>
  <c r="AI184" i="22"/>
  <c r="AI185" i="22"/>
  <c r="AI186" i="22"/>
  <c r="AI187" i="22"/>
  <c r="AI188" i="22"/>
  <c r="AI189" i="22"/>
  <c r="AI190" i="22"/>
  <c r="AI191" i="22"/>
  <c r="AI192" i="22"/>
  <c r="AI193" i="22"/>
  <c r="AI194" i="22"/>
  <c r="AI195" i="22"/>
  <c r="AI196" i="22"/>
  <c r="AI197" i="22"/>
  <c r="AI198" i="22"/>
  <c r="AI199" i="22"/>
  <c r="AI200" i="22"/>
  <c r="AI201" i="22"/>
  <c r="AI202" i="22"/>
  <c r="AI203" i="22"/>
  <c r="AI204" i="22"/>
  <c r="AI205" i="22"/>
  <c r="AI206" i="22"/>
  <c r="AI207" i="22"/>
  <c r="AI208" i="22"/>
  <c r="AI209" i="22"/>
  <c r="AI210" i="22"/>
  <c r="AI211" i="22"/>
  <c r="AI212" i="22"/>
  <c r="AI213" i="22"/>
  <c r="AI214" i="22"/>
  <c r="AI215" i="22"/>
  <c r="AI216" i="22"/>
  <c r="AI217" i="22"/>
  <c r="AI218" i="22"/>
  <c r="AI219" i="22"/>
  <c r="AI220" i="22"/>
  <c r="AG5" i="22"/>
  <c r="AG6" i="22"/>
  <c r="AG7" i="22"/>
  <c r="AG8" i="22"/>
  <c r="AG9" i="22"/>
  <c r="AG12" i="22"/>
  <c r="AG13" i="22"/>
  <c r="AG11" i="22"/>
  <c r="AG26" i="22"/>
  <c r="AG17" i="22"/>
  <c r="AG10" i="22"/>
  <c r="AG27" i="22"/>
  <c r="AG19" i="22"/>
  <c r="AG23" i="22"/>
  <c r="AG18" i="22"/>
  <c r="AG20" i="22"/>
  <c r="AG34" i="22"/>
  <c r="AG14" i="22"/>
  <c r="AG15" i="22"/>
  <c r="AG16" i="22"/>
  <c r="AG28" i="22"/>
  <c r="AG37" i="22"/>
  <c r="AG22" i="22"/>
  <c r="AG40" i="22"/>
  <c r="AG25" i="22"/>
  <c r="AG41" i="22"/>
  <c r="AG42" i="22"/>
  <c r="AG44" i="22"/>
  <c r="AG45" i="22"/>
  <c r="AG29" i="22"/>
  <c r="AG21" i="22"/>
  <c r="AG121" i="22"/>
  <c r="AG46" i="22"/>
  <c r="AG88" i="22"/>
  <c r="AG35" i="22"/>
  <c r="AG36" i="22"/>
  <c r="AG24" i="22"/>
  <c r="AG50" i="22"/>
  <c r="AG38" i="22"/>
  <c r="AG51" i="22"/>
  <c r="AG52" i="22"/>
  <c r="AG53" i="22"/>
  <c r="AG54" i="22"/>
  <c r="AG39" i="22"/>
  <c r="AG56" i="22"/>
  <c r="AG55" i="22"/>
  <c r="AG47" i="22"/>
  <c r="AG48" i="22"/>
  <c r="AG43" i="22"/>
  <c r="AG57" i="22"/>
  <c r="AG59" i="22"/>
  <c r="AG30" i="22"/>
  <c r="AG58" i="22"/>
  <c r="AG60" i="22"/>
  <c r="AG61" i="22"/>
  <c r="AG89" i="22"/>
  <c r="AG31" i="22"/>
  <c r="AG62" i="22"/>
  <c r="AG63" i="22"/>
  <c r="AG64" i="22"/>
  <c r="AG65" i="22"/>
  <c r="AG66" i="22"/>
  <c r="AG67" i="22"/>
  <c r="AG32" i="22"/>
  <c r="AG33" i="22"/>
  <c r="AG68" i="22"/>
  <c r="AG69" i="22"/>
  <c r="AG70" i="22"/>
  <c r="AG71" i="22"/>
  <c r="AG72" i="22"/>
  <c r="AG73" i="22"/>
  <c r="AG74" i="22"/>
  <c r="AG75" i="22"/>
  <c r="AG76" i="22"/>
  <c r="AG77" i="22"/>
  <c r="AG78" i="22"/>
  <c r="AG49" i="22"/>
  <c r="AG79" i="22"/>
  <c r="AG80" i="22"/>
  <c r="AG81" i="22"/>
  <c r="AG82" i="22"/>
  <c r="AG83" i="22"/>
  <c r="AG84" i="22"/>
  <c r="AG85" i="22"/>
  <c r="AG86" i="22"/>
  <c r="AG87" i="22"/>
  <c r="AG90" i="22"/>
  <c r="AG91" i="22"/>
  <c r="AG92" i="22"/>
  <c r="AG93" i="22"/>
  <c r="AG94" i="22"/>
  <c r="AG95" i="22"/>
  <c r="AG96" i="22"/>
  <c r="AG97" i="22"/>
  <c r="AG98" i="22"/>
  <c r="AG99" i="22"/>
  <c r="AG100" i="22"/>
  <c r="AG101" i="22"/>
  <c r="AG102" i="22"/>
  <c r="AG103" i="22"/>
  <c r="AG104" i="22"/>
  <c r="AG105" i="22"/>
  <c r="AG106" i="22"/>
  <c r="AG107" i="22"/>
  <c r="AG119" i="22"/>
  <c r="AG120" i="22"/>
  <c r="AG108" i="22"/>
  <c r="AG109" i="22"/>
  <c r="AG110" i="22"/>
  <c r="AG111" i="22"/>
  <c r="AG112" i="22"/>
  <c r="AG113" i="22"/>
  <c r="AG114" i="22"/>
  <c r="AG115" i="22"/>
  <c r="AG116" i="22"/>
  <c r="AG117" i="22"/>
  <c r="AG118" i="22"/>
  <c r="AG122" i="22"/>
  <c r="AG123" i="22"/>
  <c r="AG124" i="22"/>
  <c r="AG125" i="22"/>
  <c r="AG126" i="22"/>
  <c r="AG127" i="22"/>
  <c r="AG128" i="22"/>
  <c r="AG129" i="22"/>
  <c r="AG130" i="22"/>
  <c r="AG131" i="22"/>
  <c r="AG132" i="22"/>
  <c r="AG133" i="22"/>
  <c r="AG134" i="22"/>
  <c r="AG135" i="22"/>
  <c r="AG136" i="22"/>
  <c r="AG137" i="22"/>
  <c r="AG138" i="22"/>
  <c r="AG139" i="22"/>
  <c r="AG140" i="22"/>
  <c r="AG141" i="22"/>
  <c r="AG142" i="22"/>
  <c r="AG143" i="22"/>
  <c r="AG144" i="22"/>
  <c r="AG145" i="22"/>
  <c r="AG146" i="22"/>
  <c r="AG147" i="22"/>
  <c r="AG148" i="22"/>
  <c r="AG149" i="22"/>
  <c r="AG150" i="22"/>
  <c r="AG151" i="22"/>
  <c r="AG152" i="22"/>
  <c r="AG153" i="22"/>
  <c r="AG154" i="22"/>
  <c r="AG155" i="22"/>
  <c r="AG156" i="22"/>
  <c r="AG157" i="22"/>
  <c r="AG158" i="22"/>
  <c r="AG159" i="22"/>
  <c r="AG160" i="22"/>
  <c r="AG161" i="22"/>
  <c r="AG162" i="22"/>
  <c r="AG163" i="22"/>
  <c r="AG164" i="22"/>
  <c r="AG165" i="22"/>
  <c r="AG166" i="22"/>
  <c r="AG167" i="22"/>
  <c r="AG168" i="22"/>
  <c r="AG169" i="22"/>
  <c r="AG170" i="22"/>
  <c r="AG171" i="22"/>
  <c r="AG172" i="22"/>
  <c r="AG173" i="22"/>
  <c r="AG174" i="22"/>
  <c r="AG175" i="22"/>
  <c r="AG176" i="22"/>
  <c r="AG177" i="22"/>
  <c r="AG178" i="22"/>
  <c r="AG179" i="22"/>
  <c r="AG180" i="22"/>
  <c r="AG181" i="22"/>
  <c r="AG182" i="22"/>
  <c r="AG183" i="22"/>
  <c r="AG184" i="22"/>
  <c r="AG185" i="22"/>
  <c r="AG186" i="22"/>
  <c r="AG187" i="22"/>
  <c r="AG188" i="22"/>
  <c r="AG189" i="22"/>
  <c r="AG190" i="22"/>
  <c r="AG191" i="22"/>
  <c r="AG192" i="22"/>
  <c r="AG193" i="22"/>
  <c r="AG194" i="22"/>
  <c r="AG195" i="22"/>
  <c r="AG196" i="22"/>
  <c r="AG197" i="22"/>
  <c r="AG198" i="22"/>
  <c r="AG199" i="22"/>
  <c r="AG200" i="22"/>
  <c r="AG201" i="22"/>
  <c r="AG202" i="22"/>
  <c r="AG203" i="22"/>
  <c r="AG204" i="22"/>
  <c r="AG205" i="22"/>
  <c r="AG206" i="22"/>
  <c r="AG207" i="22"/>
  <c r="AG208" i="22"/>
  <c r="AG209" i="22"/>
  <c r="AG210" i="22"/>
  <c r="AG211" i="22"/>
  <c r="AG212" i="22"/>
  <c r="AG213" i="22"/>
  <c r="AG214" i="22"/>
  <c r="AG215" i="22"/>
  <c r="AG216" i="22"/>
  <c r="AG217" i="22"/>
  <c r="AG218" i="22"/>
  <c r="AG219" i="22"/>
  <c r="AG220" i="22"/>
  <c r="AE5" i="22"/>
  <c r="AE6" i="22"/>
  <c r="AE7" i="22"/>
  <c r="AE8" i="22"/>
  <c r="AE9" i="22"/>
  <c r="AE12" i="22"/>
  <c r="AE13" i="22"/>
  <c r="AE11" i="22"/>
  <c r="AE26" i="22"/>
  <c r="AE17" i="22"/>
  <c r="AE10" i="22"/>
  <c r="AE27" i="22"/>
  <c r="AE19" i="22"/>
  <c r="AE23" i="22"/>
  <c r="AE18" i="22"/>
  <c r="AE20" i="22"/>
  <c r="AE34" i="22"/>
  <c r="AE14" i="22"/>
  <c r="AE15" i="22"/>
  <c r="AE16" i="22"/>
  <c r="AE28" i="22"/>
  <c r="AE37" i="22"/>
  <c r="AE22" i="22"/>
  <c r="AE40" i="22"/>
  <c r="AE25" i="22"/>
  <c r="AE41" i="22"/>
  <c r="AE42" i="22"/>
  <c r="AE44" i="22"/>
  <c r="AE45" i="22"/>
  <c r="AE29" i="22"/>
  <c r="AE21" i="22"/>
  <c r="AE121" i="22"/>
  <c r="AE46" i="22"/>
  <c r="AE88" i="22"/>
  <c r="AE35" i="22"/>
  <c r="AE36" i="22"/>
  <c r="AE24" i="22"/>
  <c r="AE50" i="22"/>
  <c r="AE38" i="22"/>
  <c r="AE51" i="22"/>
  <c r="AE52" i="22"/>
  <c r="AE53" i="22"/>
  <c r="AE54" i="22"/>
  <c r="AE39" i="22"/>
  <c r="AE56" i="22"/>
  <c r="AE55" i="22"/>
  <c r="AE47" i="22"/>
  <c r="AE48" i="22"/>
  <c r="AE43" i="22"/>
  <c r="AE57" i="22"/>
  <c r="AE59" i="22"/>
  <c r="AE30" i="22"/>
  <c r="AE58" i="22"/>
  <c r="AE60" i="22"/>
  <c r="AE61" i="22"/>
  <c r="AE89" i="22"/>
  <c r="AE31" i="22"/>
  <c r="AE62" i="22"/>
  <c r="AE63" i="22"/>
  <c r="AE64" i="22"/>
  <c r="AE65" i="22"/>
  <c r="AE66" i="22"/>
  <c r="AE67" i="22"/>
  <c r="AE32" i="22"/>
  <c r="AE33" i="22"/>
  <c r="AE68" i="22"/>
  <c r="AE69" i="22"/>
  <c r="AE70" i="22"/>
  <c r="AE71" i="22"/>
  <c r="AE72" i="22"/>
  <c r="AE73" i="22"/>
  <c r="AE74" i="22"/>
  <c r="AE75" i="22"/>
  <c r="AE76" i="22"/>
  <c r="AE77" i="22"/>
  <c r="AE78" i="22"/>
  <c r="AE49" i="22"/>
  <c r="AE79" i="22"/>
  <c r="AE80" i="22"/>
  <c r="AE81" i="22"/>
  <c r="AE82" i="22"/>
  <c r="AE83" i="22"/>
  <c r="AE84" i="22"/>
  <c r="AE85" i="22"/>
  <c r="AE86" i="22"/>
  <c r="AE87" i="22"/>
  <c r="AE90" i="22"/>
  <c r="AE91" i="22"/>
  <c r="AE92" i="22"/>
  <c r="AE93" i="22"/>
  <c r="AE94" i="22"/>
  <c r="AE95" i="22"/>
  <c r="AE96" i="22"/>
  <c r="AE97" i="22"/>
  <c r="AE98" i="22"/>
  <c r="AE99" i="22"/>
  <c r="AE100" i="22"/>
  <c r="AE101" i="22"/>
  <c r="AE102" i="22"/>
  <c r="AE103" i="22"/>
  <c r="AE104" i="22"/>
  <c r="AE105" i="22"/>
  <c r="AE106" i="22"/>
  <c r="AE107" i="22"/>
  <c r="AE119" i="22"/>
  <c r="AE120" i="22"/>
  <c r="AE108" i="22"/>
  <c r="AE109" i="22"/>
  <c r="AE110" i="22"/>
  <c r="AE111" i="22"/>
  <c r="AE112" i="22"/>
  <c r="AE113" i="22"/>
  <c r="AE114" i="22"/>
  <c r="AE115" i="22"/>
  <c r="AE116" i="22"/>
  <c r="AE117" i="22"/>
  <c r="AE118" i="22"/>
  <c r="AE122" i="22"/>
  <c r="AE123" i="22"/>
  <c r="AE124" i="22"/>
  <c r="AE125" i="22"/>
  <c r="AE126" i="22"/>
  <c r="AE127" i="22"/>
  <c r="AE128" i="22"/>
  <c r="AE129" i="22"/>
  <c r="AE130" i="22"/>
  <c r="AE131" i="22"/>
  <c r="AE132" i="22"/>
  <c r="AE133" i="22"/>
  <c r="AE134" i="22"/>
  <c r="AE135" i="22"/>
  <c r="AE136" i="22"/>
  <c r="AE137" i="22"/>
  <c r="AE138" i="22"/>
  <c r="AE139" i="22"/>
  <c r="AE140" i="22"/>
  <c r="AE141" i="22"/>
  <c r="AE142" i="22"/>
  <c r="AE143" i="22"/>
  <c r="AE144" i="22"/>
  <c r="AE145" i="22"/>
  <c r="AE146" i="22"/>
  <c r="AE147" i="22"/>
  <c r="AE148" i="22"/>
  <c r="AE149" i="22"/>
  <c r="AE150" i="22"/>
  <c r="AE151" i="22"/>
  <c r="AE152" i="22"/>
  <c r="AE153" i="22"/>
  <c r="AE154" i="22"/>
  <c r="AE155" i="22"/>
  <c r="AE156" i="22"/>
  <c r="AE157" i="22"/>
  <c r="AE158" i="22"/>
  <c r="AE159" i="22"/>
  <c r="AE160" i="22"/>
  <c r="AE161" i="22"/>
  <c r="AE162" i="22"/>
  <c r="AE163" i="22"/>
  <c r="AE164" i="22"/>
  <c r="AE165" i="22"/>
  <c r="AE166" i="22"/>
  <c r="AE167" i="22"/>
  <c r="AE168" i="22"/>
  <c r="AE169" i="22"/>
  <c r="AE170" i="22"/>
  <c r="AE171" i="22"/>
  <c r="AE172" i="22"/>
  <c r="AE173" i="22"/>
  <c r="AE174" i="22"/>
  <c r="AE175" i="22"/>
  <c r="AE176" i="22"/>
  <c r="AE177" i="22"/>
  <c r="AE178" i="22"/>
  <c r="AE179" i="22"/>
  <c r="AE180" i="22"/>
  <c r="AE181" i="22"/>
  <c r="AE182" i="22"/>
  <c r="AE183" i="22"/>
  <c r="AE184" i="22"/>
  <c r="AE185" i="22"/>
  <c r="AE186" i="22"/>
  <c r="AE187" i="22"/>
  <c r="AE188" i="22"/>
  <c r="AE189" i="22"/>
  <c r="AE190" i="22"/>
  <c r="AE191" i="22"/>
  <c r="AE192" i="22"/>
  <c r="AE193" i="22"/>
  <c r="AE194" i="22"/>
  <c r="AE195" i="22"/>
  <c r="AE196" i="22"/>
  <c r="AE197" i="22"/>
  <c r="AE198" i="22"/>
  <c r="AE199" i="22"/>
  <c r="AE200" i="22"/>
  <c r="AE201" i="22"/>
  <c r="AE202" i="22"/>
  <c r="AE203" i="22"/>
  <c r="AE204" i="22"/>
  <c r="AE205" i="22"/>
  <c r="AE206" i="22"/>
  <c r="AE207" i="22"/>
  <c r="AE208" i="22"/>
  <c r="AE209" i="22"/>
  <c r="AE210" i="22"/>
  <c r="AE211" i="22"/>
  <c r="AE212" i="22"/>
  <c r="AE213" i="22"/>
  <c r="AE214" i="22"/>
  <c r="AE215" i="22"/>
  <c r="AE216" i="22"/>
  <c r="AE217" i="22"/>
  <c r="AE218" i="22"/>
  <c r="AE219" i="22"/>
  <c r="AE220" i="22"/>
  <c r="AC5" i="22"/>
  <c r="AC6" i="22"/>
  <c r="AC7" i="22"/>
  <c r="AC8" i="22"/>
  <c r="AC9" i="22"/>
  <c r="AC12" i="22"/>
  <c r="AC13" i="22"/>
  <c r="AC11" i="22"/>
  <c r="AC26" i="22"/>
  <c r="AC17" i="22"/>
  <c r="AC10" i="22"/>
  <c r="AC27" i="22"/>
  <c r="AC19" i="22"/>
  <c r="AC23" i="22"/>
  <c r="AC18" i="22"/>
  <c r="AC20" i="22"/>
  <c r="AC34" i="22"/>
  <c r="AC14" i="22"/>
  <c r="AC15" i="22"/>
  <c r="AC16" i="22"/>
  <c r="AC28" i="22"/>
  <c r="AC37" i="22"/>
  <c r="AC22" i="22"/>
  <c r="AC40" i="22"/>
  <c r="AC25" i="22"/>
  <c r="AC41" i="22"/>
  <c r="AC42" i="22"/>
  <c r="AC44" i="22"/>
  <c r="AC45" i="22"/>
  <c r="AC29" i="22"/>
  <c r="AC21" i="22"/>
  <c r="AC121" i="22"/>
  <c r="AC46" i="22"/>
  <c r="AC88" i="22"/>
  <c r="AC35" i="22"/>
  <c r="AC36" i="22"/>
  <c r="AC24" i="22"/>
  <c r="AC50" i="22"/>
  <c r="AC38" i="22"/>
  <c r="AC51" i="22"/>
  <c r="AC52" i="22"/>
  <c r="AC53" i="22"/>
  <c r="AC54" i="22"/>
  <c r="AC39" i="22"/>
  <c r="AC56" i="22"/>
  <c r="AC55" i="22"/>
  <c r="AC47" i="22"/>
  <c r="AC48" i="22"/>
  <c r="AC43" i="22"/>
  <c r="AC57" i="22"/>
  <c r="AC59" i="22"/>
  <c r="AC30" i="22"/>
  <c r="AC58" i="22"/>
  <c r="AC60" i="22"/>
  <c r="AC61" i="22"/>
  <c r="AC89" i="22"/>
  <c r="AC31" i="22"/>
  <c r="AC62" i="22"/>
  <c r="AC63" i="22"/>
  <c r="AC64" i="22"/>
  <c r="AC65" i="22"/>
  <c r="AC66" i="22"/>
  <c r="AC67" i="22"/>
  <c r="AC32" i="22"/>
  <c r="AC33" i="22"/>
  <c r="AC68" i="22"/>
  <c r="AC69" i="22"/>
  <c r="AC70" i="22"/>
  <c r="AC71" i="22"/>
  <c r="AC72" i="22"/>
  <c r="AC73" i="22"/>
  <c r="AC74" i="22"/>
  <c r="AC75" i="22"/>
  <c r="AC76" i="22"/>
  <c r="AC77" i="22"/>
  <c r="AC78" i="22"/>
  <c r="AC49" i="22"/>
  <c r="AC79" i="22"/>
  <c r="AC80" i="22"/>
  <c r="AC81" i="22"/>
  <c r="AC82" i="22"/>
  <c r="AC83" i="22"/>
  <c r="AC84" i="22"/>
  <c r="AC85" i="22"/>
  <c r="AC86" i="22"/>
  <c r="AC87" i="22"/>
  <c r="AC90" i="22"/>
  <c r="AC91" i="22"/>
  <c r="AC92" i="22"/>
  <c r="AC93" i="22"/>
  <c r="AC94" i="22"/>
  <c r="AC95" i="22"/>
  <c r="AC96" i="22"/>
  <c r="AC97" i="22"/>
  <c r="AC98" i="22"/>
  <c r="AC99" i="22"/>
  <c r="AC100" i="22"/>
  <c r="AC101" i="22"/>
  <c r="AC102" i="22"/>
  <c r="AC103" i="22"/>
  <c r="AC104" i="22"/>
  <c r="AC105" i="22"/>
  <c r="AC106" i="22"/>
  <c r="AC107" i="22"/>
  <c r="AC119" i="22"/>
  <c r="AC120" i="22"/>
  <c r="AC108" i="22"/>
  <c r="AC109" i="22"/>
  <c r="AC110" i="22"/>
  <c r="AC111" i="22"/>
  <c r="AC112" i="22"/>
  <c r="AC113" i="22"/>
  <c r="AC114" i="22"/>
  <c r="AC115" i="22"/>
  <c r="AC116" i="22"/>
  <c r="AC117" i="22"/>
  <c r="AC118" i="22"/>
  <c r="AC122" i="22"/>
  <c r="AC123" i="22"/>
  <c r="AC124" i="22"/>
  <c r="AC125" i="22"/>
  <c r="AC126" i="22"/>
  <c r="AC127" i="22"/>
  <c r="AC128" i="22"/>
  <c r="AC129" i="22"/>
  <c r="AC130" i="22"/>
  <c r="AC131" i="22"/>
  <c r="AC132" i="22"/>
  <c r="AC133" i="22"/>
  <c r="AC134" i="22"/>
  <c r="AC135" i="22"/>
  <c r="AC136" i="22"/>
  <c r="AC137" i="22"/>
  <c r="AC138" i="22"/>
  <c r="AC139" i="22"/>
  <c r="AC140" i="22"/>
  <c r="AC141" i="22"/>
  <c r="AC142" i="22"/>
  <c r="AC143" i="22"/>
  <c r="AC144" i="22"/>
  <c r="AC145" i="22"/>
  <c r="AC146" i="22"/>
  <c r="AC147" i="22"/>
  <c r="AC148" i="22"/>
  <c r="AC149" i="22"/>
  <c r="AC150" i="22"/>
  <c r="AC151" i="22"/>
  <c r="AC152" i="22"/>
  <c r="AC153" i="22"/>
  <c r="AC154" i="22"/>
  <c r="AC155" i="22"/>
  <c r="AC156" i="22"/>
  <c r="AC157" i="22"/>
  <c r="AC158" i="22"/>
  <c r="AC159" i="22"/>
  <c r="AC160" i="22"/>
  <c r="AC161" i="22"/>
  <c r="AC162" i="22"/>
  <c r="AC163" i="22"/>
  <c r="AC164" i="22"/>
  <c r="AC165" i="22"/>
  <c r="AC166" i="22"/>
  <c r="AC167" i="22"/>
  <c r="AC168" i="22"/>
  <c r="AC169" i="22"/>
  <c r="AC170" i="22"/>
  <c r="AC171" i="22"/>
  <c r="AC172" i="22"/>
  <c r="AC173" i="22"/>
  <c r="AC174" i="22"/>
  <c r="AC175" i="22"/>
  <c r="AC176" i="22"/>
  <c r="AC177" i="22"/>
  <c r="AC178" i="22"/>
  <c r="AC179" i="22"/>
  <c r="AC180" i="22"/>
  <c r="AC181" i="22"/>
  <c r="AC182" i="22"/>
  <c r="AC183" i="22"/>
  <c r="AC184" i="22"/>
  <c r="AC185" i="22"/>
  <c r="AC186" i="22"/>
  <c r="AC187" i="22"/>
  <c r="AC188" i="22"/>
  <c r="AC189" i="22"/>
  <c r="AC190" i="22"/>
  <c r="AC191" i="22"/>
  <c r="AC192" i="22"/>
  <c r="AC193" i="22"/>
  <c r="AC194" i="22"/>
  <c r="AC195" i="22"/>
  <c r="AC196" i="22"/>
  <c r="AC197" i="22"/>
  <c r="AC198" i="22"/>
  <c r="AC199" i="22"/>
  <c r="AC200" i="22"/>
  <c r="AC201" i="22"/>
  <c r="AC202" i="22"/>
  <c r="AC203" i="22"/>
  <c r="AC204" i="22"/>
  <c r="AC205" i="22"/>
  <c r="AC206" i="22"/>
  <c r="AC207" i="22"/>
  <c r="AC208" i="22"/>
  <c r="AC209" i="22"/>
  <c r="AC210" i="22"/>
  <c r="AC211" i="22"/>
  <c r="AC212" i="22"/>
  <c r="AC213" i="22"/>
  <c r="AC214" i="22"/>
  <c r="AC215" i="22"/>
  <c r="AC216" i="22"/>
  <c r="AC217" i="22"/>
  <c r="AC218" i="22"/>
  <c r="AC219" i="22"/>
  <c r="AC220" i="22"/>
  <c r="AA5" i="22"/>
  <c r="AA6" i="22"/>
  <c r="AA7" i="22"/>
  <c r="AA8" i="22"/>
  <c r="AA9" i="22"/>
  <c r="AA12" i="22"/>
  <c r="AA13" i="22"/>
  <c r="AA11" i="22"/>
  <c r="AA26" i="22"/>
  <c r="AA17" i="22"/>
  <c r="AA10" i="22"/>
  <c r="AA27" i="22"/>
  <c r="AA19" i="22"/>
  <c r="AA23" i="22"/>
  <c r="AA18" i="22"/>
  <c r="AA20" i="22"/>
  <c r="AA34" i="22"/>
  <c r="AA14" i="22"/>
  <c r="AA15" i="22"/>
  <c r="AA16" i="22"/>
  <c r="AA28" i="22"/>
  <c r="AA37" i="22"/>
  <c r="AA22" i="22"/>
  <c r="AA40" i="22"/>
  <c r="AA25" i="22"/>
  <c r="AA41" i="22"/>
  <c r="AA42" i="22"/>
  <c r="AA44" i="22"/>
  <c r="AA45" i="22"/>
  <c r="AA29" i="22"/>
  <c r="AA21" i="22"/>
  <c r="AA121" i="22"/>
  <c r="AA46" i="22"/>
  <c r="AA88" i="22"/>
  <c r="AA35" i="22"/>
  <c r="AA36" i="22"/>
  <c r="AA24" i="22"/>
  <c r="AA50" i="22"/>
  <c r="AA38" i="22"/>
  <c r="AA51" i="22"/>
  <c r="AA52" i="22"/>
  <c r="AA53" i="22"/>
  <c r="AA54" i="22"/>
  <c r="AA39" i="22"/>
  <c r="AA56" i="22"/>
  <c r="AA55" i="22"/>
  <c r="AA47" i="22"/>
  <c r="AA48" i="22"/>
  <c r="AA43" i="22"/>
  <c r="AA57" i="22"/>
  <c r="AA59" i="22"/>
  <c r="AA30" i="22"/>
  <c r="AA58" i="22"/>
  <c r="AA60" i="22"/>
  <c r="AA61" i="22"/>
  <c r="AA89" i="22"/>
  <c r="AA31" i="22"/>
  <c r="AA62" i="22"/>
  <c r="AA63" i="22"/>
  <c r="AA64" i="22"/>
  <c r="AA65" i="22"/>
  <c r="AA66" i="22"/>
  <c r="AA67" i="22"/>
  <c r="AA32" i="22"/>
  <c r="AA33" i="22"/>
  <c r="AA68" i="22"/>
  <c r="AA69" i="22"/>
  <c r="AA70" i="22"/>
  <c r="AA71" i="22"/>
  <c r="AA72" i="22"/>
  <c r="AA73" i="22"/>
  <c r="AA74" i="22"/>
  <c r="AA75" i="22"/>
  <c r="AA76" i="22"/>
  <c r="AA77" i="22"/>
  <c r="AA78" i="22"/>
  <c r="AA49" i="22"/>
  <c r="AA79" i="22"/>
  <c r="AA80" i="22"/>
  <c r="AA81" i="22"/>
  <c r="AA82" i="22"/>
  <c r="AA83" i="22"/>
  <c r="AA84" i="22"/>
  <c r="AA85" i="22"/>
  <c r="AA86" i="22"/>
  <c r="AA87" i="22"/>
  <c r="AA90" i="22"/>
  <c r="AA91" i="22"/>
  <c r="AA92" i="22"/>
  <c r="AA93" i="22"/>
  <c r="AA94" i="22"/>
  <c r="AA95" i="22"/>
  <c r="AA96" i="22"/>
  <c r="AA97" i="22"/>
  <c r="AA98" i="22"/>
  <c r="AA99" i="22"/>
  <c r="AA100" i="22"/>
  <c r="AA101" i="22"/>
  <c r="AA102" i="22"/>
  <c r="AA103" i="22"/>
  <c r="AA104" i="22"/>
  <c r="AA105" i="22"/>
  <c r="AA106" i="22"/>
  <c r="AA107" i="22"/>
  <c r="AA119" i="22"/>
  <c r="AA120" i="22"/>
  <c r="AA108" i="22"/>
  <c r="AA109" i="22"/>
  <c r="AA110" i="22"/>
  <c r="AA111" i="22"/>
  <c r="AA112" i="22"/>
  <c r="AA113" i="22"/>
  <c r="AA114" i="22"/>
  <c r="AA115" i="22"/>
  <c r="AA116" i="22"/>
  <c r="AA117" i="22"/>
  <c r="AA118" i="22"/>
  <c r="AA122" i="22"/>
  <c r="AA123" i="22"/>
  <c r="AA124" i="22"/>
  <c r="AA125" i="22"/>
  <c r="AA126" i="22"/>
  <c r="AA127" i="22"/>
  <c r="AA128" i="22"/>
  <c r="AA129" i="22"/>
  <c r="AA130" i="22"/>
  <c r="AA131" i="22"/>
  <c r="AA132" i="22"/>
  <c r="AA133" i="22"/>
  <c r="AA134" i="22"/>
  <c r="AA135" i="22"/>
  <c r="AA136" i="22"/>
  <c r="AA137" i="22"/>
  <c r="AA138" i="22"/>
  <c r="AA139" i="22"/>
  <c r="AA140" i="22"/>
  <c r="AA141" i="22"/>
  <c r="AA142" i="22"/>
  <c r="AA143" i="22"/>
  <c r="AA144" i="22"/>
  <c r="AA145" i="22"/>
  <c r="AA146" i="22"/>
  <c r="AA147" i="22"/>
  <c r="AA148" i="22"/>
  <c r="AA149" i="22"/>
  <c r="AA150" i="22"/>
  <c r="AA151" i="22"/>
  <c r="AA152" i="22"/>
  <c r="AA153" i="22"/>
  <c r="AA154" i="22"/>
  <c r="AA155" i="22"/>
  <c r="AA156" i="22"/>
  <c r="AA157" i="22"/>
  <c r="AA158" i="22"/>
  <c r="AA159" i="22"/>
  <c r="AA160" i="22"/>
  <c r="AA161" i="22"/>
  <c r="AA162" i="22"/>
  <c r="AA163" i="22"/>
  <c r="AA164" i="22"/>
  <c r="AA165" i="22"/>
  <c r="AA166" i="22"/>
  <c r="AA167" i="22"/>
  <c r="AA168" i="22"/>
  <c r="AA169" i="22"/>
  <c r="AA170" i="22"/>
  <c r="AA171" i="22"/>
  <c r="AA172" i="22"/>
  <c r="AA173" i="22"/>
  <c r="AA174" i="22"/>
  <c r="AA175" i="22"/>
  <c r="AA176" i="22"/>
  <c r="AA177" i="22"/>
  <c r="AA178" i="22"/>
  <c r="AA179" i="22"/>
  <c r="AA180" i="22"/>
  <c r="AA181" i="22"/>
  <c r="AA182" i="22"/>
  <c r="AA183" i="22"/>
  <c r="AA184" i="22"/>
  <c r="AA185" i="22"/>
  <c r="AA186" i="22"/>
  <c r="AA187" i="22"/>
  <c r="AA188" i="22"/>
  <c r="AA189" i="22"/>
  <c r="AA190" i="22"/>
  <c r="AA191" i="22"/>
  <c r="AA192" i="22"/>
  <c r="AA193" i="22"/>
  <c r="AA194" i="22"/>
  <c r="AA195" i="22"/>
  <c r="AA196" i="22"/>
  <c r="AA197" i="22"/>
  <c r="AA198" i="22"/>
  <c r="AA199" i="22"/>
  <c r="AA200" i="22"/>
  <c r="AA201" i="22"/>
  <c r="AA202" i="22"/>
  <c r="AA203" i="22"/>
  <c r="AA204" i="22"/>
  <c r="AA205" i="22"/>
  <c r="AA206" i="22"/>
  <c r="AA207" i="22"/>
  <c r="AA208" i="22"/>
  <c r="AA209" i="22"/>
  <c r="AA210" i="22"/>
  <c r="AA211" i="22"/>
  <c r="AA212" i="22"/>
  <c r="AA213" i="22"/>
  <c r="AA214" i="22"/>
  <c r="AA215" i="22"/>
  <c r="AA216" i="22"/>
  <c r="AA217" i="22"/>
  <c r="AA218" i="22"/>
  <c r="AA219" i="22"/>
  <c r="AA220" i="22"/>
  <c r="Y5" i="22"/>
  <c r="Y6" i="22"/>
  <c r="Y7" i="22"/>
  <c r="Y8" i="22"/>
  <c r="Y9" i="22"/>
  <c r="Y12" i="22"/>
  <c r="Y13" i="22"/>
  <c r="Y11" i="22"/>
  <c r="Y26" i="22"/>
  <c r="Y17" i="22"/>
  <c r="Y10" i="22"/>
  <c r="Y27" i="22"/>
  <c r="Y19" i="22"/>
  <c r="Y23" i="22"/>
  <c r="Y18" i="22"/>
  <c r="Y20" i="22"/>
  <c r="Y34" i="22"/>
  <c r="Y14" i="22"/>
  <c r="Y15" i="22"/>
  <c r="Y16" i="22"/>
  <c r="Y28" i="22"/>
  <c r="Y37" i="22"/>
  <c r="Y22" i="22"/>
  <c r="Y40" i="22"/>
  <c r="Y25" i="22"/>
  <c r="Y41" i="22"/>
  <c r="Y42" i="22"/>
  <c r="Y44" i="22"/>
  <c r="Y45" i="22"/>
  <c r="Y29" i="22"/>
  <c r="Y21" i="22"/>
  <c r="Y121" i="22"/>
  <c r="Y46" i="22"/>
  <c r="Y88" i="22"/>
  <c r="Y35" i="22"/>
  <c r="Y36" i="22"/>
  <c r="Y24" i="22"/>
  <c r="Y50" i="22"/>
  <c r="Y38" i="22"/>
  <c r="Y51" i="22"/>
  <c r="Y52" i="22"/>
  <c r="Y53" i="22"/>
  <c r="Y54" i="22"/>
  <c r="Y39" i="22"/>
  <c r="Y56" i="22"/>
  <c r="Y55" i="22"/>
  <c r="Y47" i="22"/>
  <c r="Y48" i="22"/>
  <c r="Y43" i="22"/>
  <c r="Y57" i="22"/>
  <c r="Y59" i="22"/>
  <c r="Y30" i="22"/>
  <c r="Y58" i="22"/>
  <c r="Y60" i="22"/>
  <c r="Y61" i="22"/>
  <c r="Y89" i="22"/>
  <c r="Y31" i="22"/>
  <c r="Y62" i="22"/>
  <c r="Y63" i="22"/>
  <c r="Y64" i="22"/>
  <c r="Y65" i="22"/>
  <c r="Y66" i="22"/>
  <c r="Y67" i="22"/>
  <c r="Y32" i="22"/>
  <c r="Y33" i="22"/>
  <c r="Y68" i="22"/>
  <c r="Y69" i="22"/>
  <c r="Y70" i="22"/>
  <c r="Y71" i="22"/>
  <c r="Y72" i="22"/>
  <c r="Y73" i="22"/>
  <c r="Y74" i="22"/>
  <c r="Y75" i="22"/>
  <c r="Y76" i="22"/>
  <c r="Y77" i="22"/>
  <c r="Y78" i="22"/>
  <c r="Y49" i="22"/>
  <c r="Y79" i="22"/>
  <c r="Y80" i="22"/>
  <c r="Y81" i="22"/>
  <c r="Y82" i="22"/>
  <c r="Y83" i="22"/>
  <c r="Y84" i="22"/>
  <c r="Y85" i="22"/>
  <c r="Y86" i="22"/>
  <c r="Y87" i="22"/>
  <c r="Y90" i="22"/>
  <c r="Y91" i="22"/>
  <c r="Y92" i="22"/>
  <c r="Y93" i="22"/>
  <c r="Y94" i="22"/>
  <c r="Y95" i="22"/>
  <c r="Y96" i="22"/>
  <c r="Y97" i="22"/>
  <c r="Y98" i="22"/>
  <c r="Y99" i="22"/>
  <c r="Y100" i="22"/>
  <c r="Y101" i="22"/>
  <c r="Y102" i="22"/>
  <c r="Y103" i="22"/>
  <c r="Y104" i="22"/>
  <c r="Y105" i="22"/>
  <c r="Y106" i="22"/>
  <c r="Y107" i="22"/>
  <c r="Y119" i="22"/>
  <c r="Y120" i="22"/>
  <c r="Y108" i="22"/>
  <c r="Y109" i="22"/>
  <c r="Y110" i="22"/>
  <c r="Y111" i="22"/>
  <c r="Y112" i="22"/>
  <c r="Y113" i="22"/>
  <c r="Y114" i="22"/>
  <c r="Y115" i="22"/>
  <c r="Y116" i="22"/>
  <c r="Y117" i="22"/>
  <c r="Y118" i="22"/>
  <c r="Y122" i="22"/>
  <c r="Y123" i="22"/>
  <c r="Y124" i="22"/>
  <c r="Y125" i="22"/>
  <c r="Y126" i="22"/>
  <c r="Y127" i="22"/>
  <c r="Y128" i="22"/>
  <c r="Y129" i="22"/>
  <c r="Y130" i="22"/>
  <c r="Y131" i="22"/>
  <c r="Y132" i="22"/>
  <c r="Y133" i="22"/>
  <c r="Y134" i="22"/>
  <c r="Y135" i="22"/>
  <c r="Y136" i="22"/>
  <c r="Y137" i="22"/>
  <c r="Y138" i="22"/>
  <c r="Y139" i="22"/>
  <c r="Y140" i="22"/>
  <c r="Y141" i="22"/>
  <c r="Y142" i="22"/>
  <c r="Y143" i="22"/>
  <c r="Y144" i="22"/>
  <c r="Y145" i="22"/>
  <c r="Y146" i="22"/>
  <c r="Y147" i="22"/>
  <c r="Y148" i="22"/>
  <c r="Y149" i="22"/>
  <c r="Y150" i="22"/>
  <c r="Y151" i="22"/>
  <c r="Y152" i="22"/>
  <c r="Y153" i="22"/>
  <c r="Y154" i="22"/>
  <c r="Y155" i="22"/>
  <c r="Y156" i="22"/>
  <c r="Y157" i="22"/>
  <c r="Y158" i="22"/>
  <c r="Y159" i="22"/>
  <c r="Y160" i="22"/>
  <c r="Y161" i="22"/>
  <c r="Y162" i="22"/>
  <c r="Y163" i="22"/>
  <c r="Y164" i="22"/>
  <c r="Y165" i="22"/>
  <c r="Y166" i="22"/>
  <c r="Y167" i="22"/>
  <c r="Y168" i="22"/>
  <c r="Y169" i="22"/>
  <c r="Y170" i="22"/>
  <c r="Y171" i="22"/>
  <c r="Y172" i="22"/>
  <c r="Y173" i="22"/>
  <c r="Y174" i="22"/>
  <c r="Y175" i="22"/>
  <c r="Y176" i="22"/>
  <c r="Y177" i="22"/>
  <c r="Y178" i="22"/>
  <c r="Y179" i="22"/>
  <c r="Y180" i="22"/>
  <c r="Y181" i="22"/>
  <c r="Y182" i="22"/>
  <c r="Y183" i="22"/>
  <c r="Y184" i="22"/>
  <c r="Y185" i="22"/>
  <c r="Y186" i="22"/>
  <c r="Y187" i="22"/>
  <c r="Y188" i="22"/>
  <c r="Y189" i="22"/>
  <c r="Y190" i="22"/>
  <c r="Y191" i="22"/>
  <c r="Y192" i="22"/>
  <c r="Y193" i="22"/>
  <c r="Y194" i="22"/>
  <c r="Y195" i="22"/>
  <c r="Y196" i="22"/>
  <c r="Y197" i="22"/>
  <c r="Y198" i="22"/>
  <c r="Y199" i="22"/>
  <c r="Y200" i="22"/>
  <c r="Y201" i="22"/>
  <c r="Y202" i="22"/>
  <c r="Y203" i="22"/>
  <c r="Y204" i="22"/>
  <c r="Y205" i="22"/>
  <c r="Y206" i="22"/>
  <c r="Y207" i="22"/>
  <c r="Y208" i="22"/>
  <c r="Y209" i="22"/>
  <c r="Y210" i="22"/>
  <c r="Y211" i="22"/>
  <c r="Y212" i="22"/>
  <c r="Y213" i="22"/>
  <c r="Y214" i="22"/>
  <c r="Y215" i="22"/>
  <c r="Y216" i="22"/>
  <c r="Y217" i="22"/>
  <c r="Y218" i="22"/>
  <c r="Y219" i="22"/>
  <c r="Y220" i="22"/>
  <c r="W5" i="22"/>
  <c r="W6" i="22"/>
  <c r="W7" i="22"/>
  <c r="W8" i="22"/>
  <c r="W9" i="22"/>
  <c r="W12" i="22"/>
  <c r="W13" i="22"/>
  <c r="W11" i="22"/>
  <c r="W26" i="22"/>
  <c r="W17" i="22"/>
  <c r="W10" i="22"/>
  <c r="W27" i="22"/>
  <c r="W19" i="22"/>
  <c r="W23" i="22"/>
  <c r="W18" i="22"/>
  <c r="W20" i="22"/>
  <c r="W34" i="22"/>
  <c r="W14" i="22"/>
  <c r="W15" i="22"/>
  <c r="W16" i="22"/>
  <c r="W28" i="22"/>
  <c r="W37" i="22"/>
  <c r="W22" i="22"/>
  <c r="W40" i="22"/>
  <c r="W25" i="22"/>
  <c r="W41" i="22"/>
  <c r="W42" i="22"/>
  <c r="W44" i="22"/>
  <c r="W45" i="22"/>
  <c r="W29" i="22"/>
  <c r="W21" i="22"/>
  <c r="W121" i="22"/>
  <c r="W46" i="22"/>
  <c r="W88" i="22"/>
  <c r="W35" i="22"/>
  <c r="W36" i="22"/>
  <c r="W24" i="22"/>
  <c r="W50" i="22"/>
  <c r="W38" i="22"/>
  <c r="W51" i="22"/>
  <c r="W52" i="22"/>
  <c r="W53" i="22"/>
  <c r="W54" i="22"/>
  <c r="W39" i="22"/>
  <c r="W56" i="22"/>
  <c r="W55" i="22"/>
  <c r="W47" i="22"/>
  <c r="W48" i="22"/>
  <c r="W43" i="22"/>
  <c r="W57" i="22"/>
  <c r="W59" i="22"/>
  <c r="W30" i="22"/>
  <c r="W58" i="22"/>
  <c r="W60" i="22"/>
  <c r="W61" i="22"/>
  <c r="W89" i="22"/>
  <c r="W31" i="22"/>
  <c r="W62" i="22"/>
  <c r="W63" i="22"/>
  <c r="W64" i="22"/>
  <c r="W65" i="22"/>
  <c r="W66" i="22"/>
  <c r="W67" i="22"/>
  <c r="W32" i="22"/>
  <c r="W33" i="22"/>
  <c r="W68" i="22"/>
  <c r="W69" i="22"/>
  <c r="W70" i="22"/>
  <c r="W71" i="22"/>
  <c r="W72" i="22"/>
  <c r="W73" i="22"/>
  <c r="W74" i="22"/>
  <c r="W75" i="22"/>
  <c r="W76" i="22"/>
  <c r="W77" i="22"/>
  <c r="W78" i="22"/>
  <c r="W49" i="22"/>
  <c r="W79" i="22"/>
  <c r="W80" i="22"/>
  <c r="W81" i="22"/>
  <c r="W82" i="22"/>
  <c r="W83" i="22"/>
  <c r="W84" i="22"/>
  <c r="W85" i="22"/>
  <c r="W86" i="22"/>
  <c r="W87" i="22"/>
  <c r="W90" i="22"/>
  <c r="W91" i="22"/>
  <c r="W92" i="22"/>
  <c r="W93" i="22"/>
  <c r="W94" i="22"/>
  <c r="W95" i="22"/>
  <c r="W96" i="22"/>
  <c r="W97" i="22"/>
  <c r="W98" i="22"/>
  <c r="W99" i="22"/>
  <c r="W100" i="22"/>
  <c r="W101" i="22"/>
  <c r="W102" i="22"/>
  <c r="W103" i="22"/>
  <c r="W104" i="22"/>
  <c r="W105" i="22"/>
  <c r="W106" i="22"/>
  <c r="W107" i="22"/>
  <c r="W119" i="22"/>
  <c r="W120" i="22"/>
  <c r="W108" i="22"/>
  <c r="W109" i="22"/>
  <c r="W110" i="22"/>
  <c r="W111" i="22"/>
  <c r="W112" i="22"/>
  <c r="W113" i="22"/>
  <c r="W114" i="22"/>
  <c r="W115" i="22"/>
  <c r="W116" i="22"/>
  <c r="W117" i="22"/>
  <c r="W118" i="22"/>
  <c r="W122" i="22"/>
  <c r="W123" i="22"/>
  <c r="W124" i="22"/>
  <c r="W125" i="22"/>
  <c r="W126" i="22"/>
  <c r="W127" i="22"/>
  <c r="W128" i="22"/>
  <c r="W129" i="22"/>
  <c r="W130" i="22"/>
  <c r="W131" i="22"/>
  <c r="W132" i="22"/>
  <c r="W133" i="22"/>
  <c r="W134" i="22"/>
  <c r="W135" i="22"/>
  <c r="W136" i="22"/>
  <c r="W137" i="22"/>
  <c r="W138" i="22"/>
  <c r="W139" i="22"/>
  <c r="W140" i="22"/>
  <c r="W141" i="22"/>
  <c r="W142" i="22"/>
  <c r="W143" i="22"/>
  <c r="W144" i="22"/>
  <c r="W145" i="22"/>
  <c r="W146" i="22"/>
  <c r="W147" i="22"/>
  <c r="W148" i="22"/>
  <c r="W149" i="22"/>
  <c r="W150" i="22"/>
  <c r="W151" i="22"/>
  <c r="W152" i="22"/>
  <c r="W153" i="22"/>
  <c r="W154" i="22"/>
  <c r="W155" i="22"/>
  <c r="W156" i="22"/>
  <c r="W157" i="22"/>
  <c r="W158" i="22"/>
  <c r="W159" i="22"/>
  <c r="W160" i="22"/>
  <c r="W161" i="22"/>
  <c r="W162" i="22"/>
  <c r="W163" i="22"/>
  <c r="W164" i="22"/>
  <c r="W165" i="22"/>
  <c r="W166" i="22"/>
  <c r="W167" i="22"/>
  <c r="W168" i="22"/>
  <c r="W169" i="22"/>
  <c r="W170" i="22"/>
  <c r="W171" i="22"/>
  <c r="W172" i="22"/>
  <c r="W173" i="22"/>
  <c r="W174" i="22"/>
  <c r="W175" i="22"/>
  <c r="W176" i="22"/>
  <c r="W177" i="22"/>
  <c r="W178" i="22"/>
  <c r="W179" i="22"/>
  <c r="W180" i="22"/>
  <c r="W181" i="22"/>
  <c r="W182" i="22"/>
  <c r="W183" i="22"/>
  <c r="W184" i="22"/>
  <c r="W185" i="22"/>
  <c r="W186" i="22"/>
  <c r="W187" i="22"/>
  <c r="W188" i="22"/>
  <c r="W189" i="22"/>
  <c r="W190" i="22"/>
  <c r="W191" i="22"/>
  <c r="W192" i="22"/>
  <c r="W193" i="22"/>
  <c r="W194" i="22"/>
  <c r="W195" i="22"/>
  <c r="W196" i="22"/>
  <c r="W197" i="22"/>
  <c r="W198" i="22"/>
  <c r="W199" i="22"/>
  <c r="W200" i="22"/>
  <c r="W201" i="22"/>
  <c r="W202" i="22"/>
  <c r="W203" i="22"/>
  <c r="W204" i="22"/>
  <c r="W205" i="22"/>
  <c r="W206" i="22"/>
  <c r="W207" i="22"/>
  <c r="W208" i="22"/>
  <c r="W209" i="22"/>
  <c r="W210" i="22"/>
  <c r="W211" i="22"/>
  <c r="W212" i="22"/>
  <c r="W213" i="22"/>
  <c r="W214" i="22"/>
  <c r="W215" i="22"/>
  <c r="W216" i="22"/>
  <c r="W217" i="22"/>
  <c r="W218" i="22"/>
  <c r="W219" i="22"/>
  <c r="W220" i="22"/>
  <c r="U5" i="22"/>
  <c r="U6" i="22"/>
  <c r="U7" i="22"/>
  <c r="U8" i="22"/>
  <c r="U9" i="22"/>
  <c r="U12" i="22"/>
  <c r="U13" i="22"/>
  <c r="U11" i="22"/>
  <c r="U26" i="22"/>
  <c r="U17" i="22"/>
  <c r="U10" i="22"/>
  <c r="U27" i="22"/>
  <c r="U19" i="22"/>
  <c r="U23" i="22"/>
  <c r="U18" i="22"/>
  <c r="U20" i="22"/>
  <c r="U34" i="22"/>
  <c r="U14" i="22"/>
  <c r="U15" i="22"/>
  <c r="U16" i="22"/>
  <c r="U28" i="22"/>
  <c r="U37" i="22"/>
  <c r="U22" i="22"/>
  <c r="U40" i="22"/>
  <c r="U25" i="22"/>
  <c r="U41" i="22"/>
  <c r="U42" i="22"/>
  <c r="U44" i="22"/>
  <c r="U45" i="22"/>
  <c r="U29" i="22"/>
  <c r="U21" i="22"/>
  <c r="U121" i="22"/>
  <c r="U46" i="22"/>
  <c r="U88" i="22"/>
  <c r="U35" i="22"/>
  <c r="U36" i="22"/>
  <c r="U24" i="22"/>
  <c r="U50" i="22"/>
  <c r="U38" i="22"/>
  <c r="U51" i="22"/>
  <c r="U52" i="22"/>
  <c r="U53" i="22"/>
  <c r="U54" i="22"/>
  <c r="U39" i="22"/>
  <c r="U56" i="22"/>
  <c r="U55" i="22"/>
  <c r="U47" i="22"/>
  <c r="U48" i="22"/>
  <c r="U43" i="22"/>
  <c r="U57" i="22"/>
  <c r="U59" i="22"/>
  <c r="U30" i="22"/>
  <c r="U58" i="22"/>
  <c r="U60" i="22"/>
  <c r="U61" i="22"/>
  <c r="U89" i="22"/>
  <c r="U31" i="22"/>
  <c r="U62" i="22"/>
  <c r="U63" i="22"/>
  <c r="U64" i="22"/>
  <c r="U65" i="22"/>
  <c r="U66" i="22"/>
  <c r="U67" i="22"/>
  <c r="U32" i="22"/>
  <c r="U33" i="22"/>
  <c r="U68" i="22"/>
  <c r="U69" i="22"/>
  <c r="U70" i="22"/>
  <c r="U71" i="22"/>
  <c r="U72" i="22"/>
  <c r="U73" i="22"/>
  <c r="U74" i="22"/>
  <c r="U75" i="22"/>
  <c r="U76" i="22"/>
  <c r="U77" i="22"/>
  <c r="U78" i="22"/>
  <c r="U49" i="22"/>
  <c r="U79" i="22"/>
  <c r="U80" i="22"/>
  <c r="U81" i="22"/>
  <c r="U82" i="22"/>
  <c r="U83" i="22"/>
  <c r="U84" i="22"/>
  <c r="U85" i="22"/>
  <c r="U86" i="22"/>
  <c r="U87" i="22"/>
  <c r="U90" i="22"/>
  <c r="U91" i="22"/>
  <c r="U92" i="22"/>
  <c r="U93" i="22"/>
  <c r="U94" i="22"/>
  <c r="U95" i="22"/>
  <c r="U96" i="22"/>
  <c r="U97" i="22"/>
  <c r="U98" i="22"/>
  <c r="U99" i="22"/>
  <c r="U100" i="22"/>
  <c r="U101" i="22"/>
  <c r="U102" i="22"/>
  <c r="U103" i="22"/>
  <c r="U104" i="22"/>
  <c r="U105" i="22"/>
  <c r="U106" i="22"/>
  <c r="U107" i="22"/>
  <c r="U119" i="22"/>
  <c r="U120" i="22"/>
  <c r="U108" i="22"/>
  <c r="U109" i="22"/>
  <c r="U110" i="22"/>
  <c r="U111" i="22"/>
  <c r="U112" i="22"/>
  <c r="U113" i="22"/>
  <c r="U114" i="22"/>
  <c r="U115" i="22"/>
  <c r="U116" i="22"/>
  <c r="U117" i="22"/>
  <c r="U118" i="22"/>
  <c r="U122" i="22"/>
  <c r="U123" i="22"/>
  <c r="U124" i="22"/>
  <c r="U125" i="22"/>
  <c r="U126" i="22"/>
  <c r="U127" i="22"/>
  <c r="U128" i="22"/>
  <c r="U129" i="22"/>
  <c r="U130" i="22"/>
  <c r="U131" i="22"/>
  <c r="U132" i="22"/>
  <c r="U133" i="22"/>
  <c r="U134" i="22"/>
  <c r="U135" i="22"/>
  <c r="U136" i="22"/>
  <c r="U137" i="22"/>
  <c r="U138" i="22"/>
  <c r="U139" i="22"/>
  <c r="U140" i="22"/>
  <c r="U141" i="22"/>
  <c r="U142" i="22"/>
  <c r="U143" i="22"/>
  <c r="U144" i="22"/>
  <c r="U145" i="22"/>
  <c r="U146" i="22"/>
  <c r="U147" i="22"/>
  <c r="U148" i="22"/>
  <c r="U149" i="22"/>
  <c r="U150" i="22"/>
  <c r="U151" i="22"/>
  <c r="U152" i="22"/>
  <c r="U153" i="22"/>
  <c r="U154" i="22"/>
  <c r="U155" i="22"/>
  <c r="U156" i="22"/>
  <c r="U157" i="22"/>
  <c r="U158" i="22"/>
  <c r="U159" i="22"/>
  <c r="U160" i="22"/>
  <c r="U161" i="22"/>
  <c r="U162" i="22"/>
  <c r="U163" i="22"/>
  <c r="U164" i="22"/>
  <c r="U165" i="22"/>
  <c r="U166" i="22"/>
  <c r="U167" i="22"/>
  <c r="U168" i="22"/>
  <c r="U169" i="22"/>
  <c r="U170" i="22"/>
  <c r="U171" i="22"/>
  <c r="U172" i="22"/>
  <c r="U173" i="22"/>
  <c r="U174" i="22"/>
  <c r="U175" i="22"/>
  <c r="U176" i="22"/>
  <c r="U177" i="22"/>
  <c r="U178" i="22"/>
  <c r="U179" i="22"/>
  <c r="U180" i="22"/>
  <c r="U181" i="22"/>
  <c r="U182" i="22"/>
  <c r="U183" i="22"/>
  <c r="U184" i="22"/>
  <c r="U185" i="22"/>
  <c r="U186" i="22"/>
  <c r="U187" i="22"/>
  <c r="U188" i="22"/>
  <c r="U189" i="22"/>
  <c r="U190" i="22"/>
  <c r="U191" i="22"/>
  <c r="U192" i="22"/>
  <c r="U193" i="22"/>
  <c r="U194" i="22"/>
  <c r="U195" i="22"/>
  <c r="U196" i="22"/>
  <c r="U197" i="22"/>
  <c r="U198" i="22"/>
  <c r="U199" i="22"/>
  <c r="U200" i="22"/>
  <c r="U201" i="22"/>
  <c r="U202" i="22"/>
  <c r="U203" i="22"/>
  <c r="U204" i="22"/>
  <c r="U205" i="22"/>
  <c r="U206" i="22"/>
  <c r="U207" i="22"/>
  <c r="U208" i="22"/>
  <c r="U209" i="22"/>
  <c r="U210" i="22"/>
  <c r="U211" i="22"/>
  <c r="U212" i="22"/>
  <c r="U213" i="22"/>
  <c r="U214" i="22"/>
  <c r="U215" i="22"/>
  <c r="U216" i="22"/>
  <c r="U217" i="22"/>
  <c r="U218" i="22"/>
  <c r="U219" i="22"/>
  <c r="U220" i="22"/>
  <c r="S5" i="22"/>
  <c r="S6" i="22"/>
  <c r="S7" i="22"/>
  <c r="S8" i="22"/>
  <c r="S9" i="22"/>
  <c r="S12" i="22"/>
  <c r="S13" i="22"/>
  <c r="S11" i="22"/>
  <c r="S26" i="22"/>
  <c r="S17" i="22"/>
  <c r="S10" i="22"/>
  <c r="S27" i="22"/>
  <c r="S19" i="22"/>
  <c r="S23" i="22"/>
  <c r="S18" i="22"/>
  <c r="S20" i="22"/>
  <c r="S34" i="22"/>
  <c r="S14" i="22"/>
  <c r="S15" i="22"/>
  <c r="S16" i="22"/>
  <c r="S28" i="22"/>
  <c r="S37" i="22"/>
  <c r="S22" i="22"/>
  <c r="S40" i="22"/>
  <c r="S25" i="22"/>
  <c r="S41" i="22"/>
  <c r="S42" i="22"/>
  <c r="S44" i="22"/>
  <c r="S45" i="22"/>
  <c r="S29" i="22"/>
  <c r="S21" i="22"/>
  <c r="S121" i="22"/>
  <c r="S46" i="22"/>
  <c r="S88" i="22"/>
  <c r="S35" i="22"/>
  <c r="S36" i="22"/>
  <c r="S24" i="22"/>
  <c r="S50" i="22"/>
  <c r="S38" i="22"/>
  <c r="S51" i="22"/>
  <c r="S52" i="22"/>
  <c r="S53" i="22"/>
  <c r="S54" i="22"/>
  <c r="S39" i="22"/>
  <c r="S56" i="22"/>
  <c r="S55" i="22"/>
  <c r="S47" i="22"/>
  <c r="S48" i="22"/>
  <c r="S43" i="22"/>
  <c r="S57" i="22"/>
  <c r="S59" i="22"/>
  <c r="S30" i="22"/>
  <c r="S58" i="22"/>
  <c r="S60" i="22"/>
  <c r="S61" i="22"/>
  <c r="S89" i="22"/>
  <c r="S31" i="22"/>
  <c r="S62" i="22"/>
  <c r="S63" i="22"/>
  <c r="S64" i="22"/>
  <c r="S65" i="22"/>
  <c r="S66" i="22"/>
  <c r="S67" i="22"/>
  <c r="S32" i="22"/>
  <c r="S33" i="22"/>
  <c r="S68" i="22"/>
  <c r="S69" i="22"/>
  <c r="S70" i="22"/>
  <c r="S71" i="22"/>
  <c r="S72" i="22"/>
  <c r="S73" i="22"/>
  <c r="S74" i="22"/>
  <c r="S75" i="22"/>
  <c r="S76" i="22"/>
  <c r="S77" i="22"/>
  <c r="S78" i="22"/>
  <c r="S49" i="22"/>
  <c r="S79" i="22"/>
  <c r="S80" i="22"/>
  <c r="S81" i="22"/>
  <c r="S82" i="22"/>
  <c r="S83" i="22"/>
  <c r="S84" i="22"/>
  <c r="S85" i="22"/>
  <c r="S86" i="22"/>
  <c r="S87" i="22"/>
  <c r="S90" i="22"/>
  <c r="S91" i="22"/>
  <c r="S92" i="22"/>
  <c r="S93" i="22"/>
  <c r="S94" i="22"/>
  <c r="S95" i="22"/>
  <c r="S96" i="22"/>
  <c r="S97" i="22"/>
  <c r="S98" i="22"/>
  <c r="S99" i="22"/>
  <c r="S100" i="22"/>
  <c r="S101" i="22"/>
  <c r="S102" i="22"/>
  <c r="S103" i="22"/>
  <c r="S104" i="22"/>
  <c r="S105" i="22"/>
  <c r="S106" i="22"/>
  <c r="S107" i="22"/>
  <c r="S119" i="22"/>
  <c r="S120" i="22"/>
  <c r="S108" i="22"/>
  <c r="S109" i="22"/>
  <c r="S110" i="22"/>
  <c r="S111" i="22"/>
  <c r="S112" i="22"/>
  <c r="S113" i="22"/>
  <c r="S114" i="22"/>
  <c r="S115" i="22"/>
  <c r="S116" i="22"/>
  <c r="S117" i="22"/>
  <c r="S118" i="22"/>
  <c r="S122" i="22"/>
  <c r="S123" i="22"/>
  <c r="S124" i="22"/>
  <c r="S125" i="22"/>
  <c r="S126" i="22"/>
  <c r="S127" i="22"/>
  <c r="S128" i="22"/>
  <c r="S129" i="22"/>
  <c r="S130" i="22"/>
  <c r="S131" i="22"/>
  <c r="S132" i="22"/>
  <c r="S133" i="22"/>
  <c r="S134" i="22"/>
  <c r="S135" i="22"/>
  <c r="S136" i="22"/>
  <c r="S137" i="22"/>
  <c r="S138" i="22"/>
  <c r="S139" i="22"/>
  <c r="S140" i="22"/>
  <c r="S141" i="22"/>
  <c r="S142" i="22"/>
  <c r="S143" i="22"/>
  <c r="S144" i="22"/>
  <c r="S145" i="22"/>
  <c r="S146" i="22"/>
  <c r="S147" i="22"/>
  <c r="S148" i="22"/>
  <c r="S149" i="22"/>
  <c r="S150" i="22"/>
  <c r="S151" i="22"/>
  <c r="S152" i="22"/>
  <c r="S153" i="22"/>
  <c r="S154" i="22"/>
  <c r="S155" i="22"/>
  <c r="S156" i="22"/>
  <c r="S157" i="22"/>
  <c r="S158" i="22"/>
  <c r="S159" i="22"/>
  <c r="S160" i="22"/>
  <c r="S161" i="22"/>
  <c r="S162" i="22"/>
  <c r="S163" i="22"/>
  <c r="S164" i="22"/>
  <c r="S165" i="22"/>
  <c r="S166" i="22"/>
  <c r="S167" i="22"/>
  <c r="S168" i="22"/>
  <c r="S169" i="22"/>
  <c r="S170" i="22"/>
  <c r="S171" i="22"/>
  <c r="S172" i="22"/>
  <c r="S173" i="22"/>
  <c r="S174" i="22"/>
  <c r="S175" i="22"/>
  <c r="S176" i="22"/>
  <c r="S177" i="22"/>
  <c r="S178" i="22"/>
  <c r="S179" i="22"/>
  <c r="S180" i="22"/>
  <c r="S181" i="22"/>
  <c r="S182" i="22"/>
  <c r="S183" i="22"/>
  <c r="S184" i="22"/>
  <c r="S185" i="22"/>
  <c r="S186" i="22"/>
  <c r="S187" i="22"/>
  <c r="S188" i="22"/>
  <c r="S189" i="22"/>
  <c r="S190" i="22"/>
  <c r="S191" i="22"/>
  <c r="S192" i="22"/>
  <c r="S193" i="22"/>
  <c r="S194" i="22"/>
  <c r="S195" i="22"/>
  <c r="S196" i="22"/>
  <c r="S197" i="22"/>
  <c r="S198" i="22"/>
  <c r="S199" i="22"/>
  <c r="S200" i="22"/>
  <c r="S201" i="22"/>
  <c r="S202" i="22"/>
  <c r="S203" i="22"/>
  <c r="S204" i="22"/>
  <c r="S205" i="22"/>
  <c r="S206" i="22"/>
  <c r="S207" i="22"/>
  <c r="S208" i="22"/>
  <c r="S209" i="22"/>
  <c r="S210" i="22"/>
  <c r="S211" i="22"/>
  <c r="S212" i="22"/>
  <c r="S213" i="22"/>
  <c r="S214" i="22"/>
  <c r="S215" i="22"/>
  <c r="S216" i="22"/>
  <c r="S217" i="22"/>
  <c r="S218" i="22"/>
  <c r="S219" i="22"/>
  <c r="S220" i="22"/>
  <c r="Q5" i="22"/>
  <c r="Q6" i="22"/>
  <c r="Q7" i="22"/>
  <c r="Q8" i="22"/>
  <c r="Q9" i="22"/>
  <c r="Q12" i="22"/>
  <c r="Q13" i="22"/>
  <c r="Q11" i="22"/>
  <c r="Q26" i="22"/>
  <c r="Q17" i="22"/>
  <c r="Q10" i="22"/>
  <c r="Q27" i="22"/>
  <c r="Q19" i="22"/>
  <c r="Q23" i="22"/>
  <c r="Q18" i="22"/>
  <c r="Q20" i="22"/>
  <c r="Q34" i="22"/>
  <c r="Q14" i="22"/>
  <c r="Q15" i="22"/>
  <c r="Q16" i="22"/>
  <c r="Q28" i="22"/>
  <c r="Q37" i="22"/>
  <c r="Q22" i="22"/>
  <c r="Q40" i="22"/>
  <c r="Q25" i="22"/>
  <c r="Q41" i="22"/>
  <c r="Q42" i="22"/>
  <c r="Q44" i="22"/>
  <c r="Q45" i="22"/>
  <c r="Q29" i="22"/>
  <c r="Q21" i="22"/>
  <c r="Q121" i="22"/>
  <c r="Q46" i="22"/>
  <c r="Q88" i="22"/>
  <c r="Q35" i="22"/>
  <c r="Q36" i="22"/>
  <c r="Q24" i="22"/>
  <c r="Q50" i="22"/>
  <c r="Q38" i="22"/>
  <c r="Q51" i="22"/>
  <c r="Q52" i="22"/>
  <c r="Q53" i="22"/>
  <c r="Q54" i="22"/>
  <c r="Q39" i="22"/>
  <c r="Q56" i="22"/>
  <c r="Q55" i="22"/>
  <c r="Q47" i="22"/>
  <c r="Q48" i="22"/>
  <c r="Q43" i="22"/>
  <c r="Q57" i="22"/>
  <c r="Q59" i="22"/>
  <c r="Q30" i="22"/>
  <c r="Q58" i="22"/>
  <c r="Q60" i="22"/>
  <c r="Q61" i="22"/>
  <c r="Q89" i="22"/>
  <c r="Q31" i="22"/>
  <c r="Q62" i="22"/>
  <c r="Q63" i="22"/>
  <c r="Q64" i="22"/>
  <c r="Q65" i="22"/>
  <c r="Q66" i="22"/>
  <c r="Q67" i="22"/>
  <c r="Q32" i="22"/>
  <c r="Q33" i="22"/>
  <c r="Q68" i="22"/>
  <c r="Q69" i="22"/>
  <c r="Q70" i="22"/>
  <c r="Q71" i="22"/>
  <c r="Q72" i="22"/>
  <c r="Q73" i="22"/>
  <c r="Q74" i="22"/>
  <c r="Q75" i="22"/>
  <c r="Q76" i="22"/>
  <c r="Q77" i="22"/>
  <c r="Q78" i="22"/>
  <c r="Q49" i="22"/>
  <c r="Q79" i="22"/>
  <c r="Q80" i="22"/>
  <c r="Q81" i="22"/>
  <c r="Q82" i="22"/>
  <c r="Q83" i="22"/>
  <c r="Q84" i="22"/>
  <c r="Q85" i="22"/>
  <c r="Q86" i="22"/>
  <c r="Q87" i="22"/>
  <c r="Q90" i="22"/>
  <c r="Q91" i="22"/>
  <c r="Q92" i="22"/>
  <c r="Q93" i="22"/>
  <c r="Q94" i="22"/>
  <c r="Q95" i="22"/>
  <c r="Q96" i="22"/>
  <c r="Q97" i="22"/>
  <c r="Q98" i="22"/>
  <c r="Q99" i="22"/>
  <c r="Q100" i="22"/>
  <c r="Q101" i="22"/>
  <c r="Q102" i="22"/>
  <c r="Q103" i="22"/>
  <c r="Q104" i="22"/>
  <c r="Q105" i="22"/>
  <c r="Q106" i="22"/>
  <c r="Q107" i="22"/>
  <c r="Q119" i="22"/>
  <c r="Q120" i="22"/>
  <c r="Q108" i="22"/>
  <c r="Q109" i="22"/>
  <c r="Q110" i="22"/>
  <c r="Q111" i="22"/>
  <c r="Q112" i="22"/>
  <c r="Q113" i="22"/>
  <c r="Q114" i="22"/>
  <c r="Q115" i="22"/>
  <c r="Q116" i="22"/>
  <c r="Q117" i="22"/>
  <c r="Q118" i="22"/>
  <c r="Q122" i="22"/>
  <c r="Q123" i="22"/>
  <c r="Q124" i="22"/>
  <c r="Q125" i="22"/>
  <c r="Q126" i="22"/>
  <c r="Q127" i="22"/>
  <c r="Q128" i="22"/>
  <c r="Q129" i="22"/>
  <c r="Q130" i="22"/>
  <c r="Q131" i="22"/>
  <c r="Q132" i="22"/>
  <c r="Q133" i="22"/>
  <c r="Q134" i="22"/>
  <c r="Q135" i="22"/>
  <c r="Q136" i="22"/>
  <c r="Q137" i="22"/>
  <c r="Q138" i="22"/>
  <c r="Q139" i="22"/>
  <c r="Q140" i="22"/>
  <c r="Q141" i="22"/>
  <c r="Q142" i="22"/>
  <c r="Q143" i="22"/>
  <c r="Q144" i="22"/>
  <c r="Q145" i="22"/>
  <c r="Q146" i="22"/>
  <c r="Q147" i="22"/>
  <c r="Q148" i="22"/>
  <c r="Q149" i="22"/>
  <c r="Q150" i="22"/>
  <c r="Q151" i="22"/>
  <c r="Q152" i="22"/>
  <c r="Q153" i="22"/>
  <c r="Q154" i="22"/>
  <c r="Q155" i="22"/>
  <c r="Q156" i="22"/>
  <c r="Q157" i="22"/>
  <c r="Q158" i="22"/>
  <c r="Q159" i="22"/>
  <c r="Q160" i="22"/>
  <c r="Q161" i="22"/>
  <c r="Q162" i="22"/>
  <c r="Q163" i="22"/>
  <c r="Q164" i="22"/>
  <c r="Q165" i="22"/>
  <c r="Q166" i="22"/>
  <c r="Q167" i="22"/>
  <c r="Q168" i="22"/>
  <c r="Q169" i="22"/>
  <c r="Q170" i="22"/>
  <c r="Q171" i="22"/>
  <c r="Q172" i="22"/>
  <c r="Q173" i="22"/>
  <c r="Q174" i="22"/>
  <c r="Q175" i="22"/>
  <c r="Q176" i="22"/>
  <c r="Q177" i="22"/>
  <c r="Q178" i="22"/>
  <c r="Q179" i="22"/>
  <c r="Q180" i="22"/>
  <c r="Q181" i="22"/>
  <c r="Q182" i="22"/>
  <c r="Q183" i="22"/>
  <c r="Q184" i="22"/>
  <c r="Q185" i="22"/>
  <c r="Q186" i="22"/>
  <c r="Q187" i="22"/>
  <c r="Q188" i="22"/>
  <c r="Q189" i="22"/>
  <c r="Q190" i="22"/>
  <c r="Q191" i="22"/>
  <c r="Q192" i="22"/>
  <c r="Q193" i="22"/>
  <c r="Q194" i="22"/>
  <c r="Q195" i="22"/>
  <c r="Q196" i="22"/>
  <c r="Q197" i="22"/>
  <c r="Q198" i="22"/>
  <c r="Q199" i="22"/>
  <c r="Q200" i="22"/>
  <c r="Q201" i="22"/>
  <c r="Q202" i="22"/>
  <c r="Q203" i="22"/>
  <c r="Q204" i="22"/>
  <c r="Q205" i="22"/>
  <c r="Q206" i="22"/>
  <c r="Q207" i="22"/>
  <c r="Q208" i="22"/>
  <c r="Q209" i="22"/>
  <c r="Q210" i="22"/>
  <c r="Q211" i="22"/>
  <c r="Q212" i="22"/>
  <c r="Q213" i="22"/>
  <c r="Q214" i="22"/>
  <c r="Q215" i="22"/>
  <c r="Q216" i="22"/>
  <c r="Q217" i="22"/>
  <c r="Q218" i="22"/>
  <c r="Q219" i="22"/>
  <c r="Q220" i="22"/>
  <c r="O5" i="22"/>
  <c r="O6" i="22"/>
  <c r="O7" i="22"/>
  <c r="O8" i="22"/>
  <c r="O9" i="22"/>
  <c r="O12" i="22"/>
  <c r="O13" i="22"/>
  <c r="O11" i="22"/>
  <c r="O26" i="22"/>
  <c r="O17" i="22"/>
  <c r="O10" i="22"/>
  <c r="O27" i="22"/>
  <c r="O19" i="22"/>
  <c r="O23" i="22"/>
  <c r="O18" i="22"/>
  <c r="O20" i="22"/>
  <c r="O34" i="22"/>
  <c r="O14" i="22"/>
  <c r="O15" i="22"/>
  <c r="O16" i="22"/>
  <c r="O28" i="22"/>
  <c r="O37" i="22"/>
  <c r="O22" i="22"/>
  <c r="O40" i="22"/>
  <c r="O25" i="22"/>
  <c r="O41" i="22"/>
  <c r="O42" i="22"/>
  <c r="O44" i="22"/>
  <c r="O45" i="22"/>
  <c r="O29" i="22"/>
  <c r="O21" i="22"/>
  <c r="O121" i="22"/>
  <c r="O46" i="22"/>
  <c r="O88" i="22"/>
  <c r="O35" i="22"/>
  <c r="O36" i="22"/>
  <c r="O24" i="22"/>
  <c r="O50" i="22"/>
  <c r="O38" i="22"/>
  <c r="O51" i="22"/>
  <c r="O52" i="22"/>
  <c r="O53" i="22"/>
  <c r="O54" i="22"/>
  <c r="O39" i="22"/>
  <c r="O56" i="22"/>
  <c r="O55" i="22"/>
  <c r="O47" i="22"/>
  <c r="O48" i="22"/>
  <c r="O43" i="22"/>
  <c r="O57" i="22"/>
  <c r="O59" i="22"/>
  <c r="O30" i="22"/>
  <c r="O58" i="22"/>
  <c r="O60" i="22"/>
  <c r="O61" i="22"/>
  <c r="O89" i="22"/>
  <c r="O31" i="22"/>
  <c r="O62" i="22"/>
  <c r="O63" i="22"/>
  <c r="O64" i="22"/>
  <c r="O65" i="22"/>
  <c r="O66" i="22"/>
  <c r="O67" i="22"/>
  <c r="O32" i="22"/>
  <c r="O33" i="22"/>
  <c r="O68" i="22"/>
  <c r="O69" i="22"/>
  <c r="O70" i="22"/>
  <c r="O71" i="22"/>
  <c r="O72" i="22"/>
  <c r="O73" i="22"/>
  <c r="O74" i="22"/>
  <c r="O75" i="22"/>
  <c r="O76" i="22"/>
  <c r="O77" i="22"/>
  <c r="O78" i="22"/>
  <c r="O49" i="22"/>
  <c r="O79" i="22"/>
  <c r="O80" i="22"/>
  <c r="O81" i="22"/>
  <c r="O82" i="22"/>
  <c r="O83" i="22"/>
  <c r="O84" i="22"/>
  <c r="O85" i="22"/>
  <c r="O86" i="22"/>
  <c r="O87" i="22"/>
  <c r="O90" i="22"/>
  <c r="O91" i="22"/>
  <c r="O92" i="22"/>
  <c r="O93" i="22"/>
  <c r="O94" i="22"/>
  <c r="O95" i="22"/>
  <c r="O96" i="22"/>
  <c r="O97" i="22"/>
  <c r="O98" i="22"/>
  <c r="O99" i="22"/>
  <c r="O100" i="22"/>
  <c r="O101" i="22"/>
  <c r="O102" i="22"/>
  <c r="O103" i="22"/>
  <c r="O104" i="22"/>
  <c r="O105" i="22"/>
  <c r="O106" i="22"/>
  <c r="O107" i="22"/>
  <c r="O119" i="22"/>
  <c r="O120" i="22"/>
  <c r="O108" i="22"/>
  <c r="O109" i="22"/>
  <c r="O110" i="22"/>
  <c r="O111" i="22"/>
  <c r="O112" i="22"/>
  <c r="O113" i="22"/>
  <c r="O114" i="22"/>
  <c r="O115" i="22"/>
  <c r="O116" i="22"/>
  <c r="O117" i="22"/>
  <c r="O118" i="22"/>
  <c r="O122" i="22"/>
  <c r="O123" i="22"/>
  <c r="O124" i="22"/>
  <c r="O125" i="22"/>
  <c r="O126" i="22"/>
  <c r="O127" i="22"/>
  <c r="O128" i="22"/>
  <c r="O129" i="22"/>
  <c r="O130" i="22"/>
  <c r="O131" i="22"/>
  <c r="O132" i="22"/>
  <c r="O133" i="22"/>
  <c r="O134" i="22"/>
  <c r="O135" i="22"/>
  <c r="O136" i="22"/>
  <c r="O137" i="22"/>
  <c r="O138" i="22"/>
  <c r="O139" i="22"/>
  <c r="O140" i="22"/>
  <c r="O141" i="22"/>
  <c r="O142" i="22"/>
  <c r="O143" i="22"/>
  <c r="O144" i="22"/>
  <c r="O145" i="22"/>
  <c r="O146" i="22"/>
  <c r="O147" i="22"/>
  <c r="O148" i="22"/>
  <c r="O149" i="22"/>
  <c r="O150" i="22"/>
  <c r="O151" i="22"/>
  <c r="O152" i="22"/>
  <c r="O153" i="22"/>
  <c r="O154" i="22"/>
  <c r="O155" i="22"/>
  <c r="O156" i="22"/>
  <c r="O157" i="22"/>
  <c r="O158" i="22"/>
  <c r="O159" i="22"/>
  <c r="O160" i="22"/>
  <c r="O161" i="22"/>
  <c r="O162" i="22"/>
  <c r="O163" i="22"/>
  <c r="O164" i="22"/>
  <c r="O165" i="22"/>
  <c r="O166" i="22"/>
  <c r="O167" i="22"/>
  <c r="O168" i="22"/>
  <c r="O169" i="22"/>
  <c r="O170" i="22"/>
  <c r="O171" i="22"/>
  <c r="O172" i="22"/>
  <c r="O173" i="22"/>
  <c r="O174" i="22"/>
  <c r="O175" i="22"/>
  <c r="O176" i="22"/>
  <c r="O177" i="22"/>
  <c r="O178" i="22"/>
  <c r="O179" i="22"/>
  <c r="O180" i="22"/>
  <c r="O181" i="22"/>
  <c r="O182" i="22"/>
  <c r="O183" i="22"/>
  <c r="O184" i="22"/>
  <c r="O185" i="22"/>
  <c r="O186" i="22"/>
  <c r="O187" i="22"/>
  <c r="O188" i="22"/>
  <c r="O189" i="22"/>
  <c r="O190" i="22"/>
  <c r="O191" i="22"/>
  <c r="O192" i="22"/>
  <c r="O193" i="22"/>
  <c r="O194" i="22"/>
  <c r="O195" i="22"/>
  <c r="O196" i="22"/>
  <c r="O197" i="22"/>
  <c r="O198" i="22"/>
  <c r="O199" i="22"/>
  <c r="O200" i="22"/>
  <c r="O201" i="22"/>
  <c r="O202" i="22"/>
  <c r="O203" i="22"/>
  <c r="O204" i="22"/>
  <c r="O205" i="22"/>
  <c r="O206" i="22"/>
  <c r="O207" i="22"/>
  <c r="O208" i="22"/>
  <c r="O209" i="22"/>
  <c r="O210" i="22"/>
  <c r="O211" i="22"/>
  <c r="O212" i="22"/>
  <c r="O213" i="22"/>
  <c r="O214" i="22"/>
  <c r="O215" i="22"/>
  <c r="O216" i="22"/>
  <c r="O217" i="22"/>
  <c r="O218" i="22"/>
  <c r="O219" i="22"/>
  <c r="O220" i="22"/>
  <c r="M5" i="22"/>
  <c r="M6" i="22"/>
  <c r="M7" i="22"/>
  <c r="M8" i="22"/>
  <c r="M9" i="22"/>
  <c r="M12" i="22"/>
  <c r="M13" i="22"/>
  <c r="M11" i="22"/>
  <c r="M26" i="22"/>
  <c r="M17" i="22"/>
  <c r="M10" i="22"/>
  <c r="M27" i="22"/>
  <c r="M19" i="22"/>
  <c r="M23" i="22"/>
  <c r="M18" i="22"/>
  <c r="M20" i="22"/>
  <c r="M34" i="22"/>
  <c r="M14" i="22"/>
  <c r="M15" i="22"/>
  <c r="M16" i="22"/>
  <c r="M28" i="22"/>
  <c r="M37" i="22"/>
  <c r="M22" i="22"/>
  <c r="M40" i="22"/>
  <c r="M25" i="22"/>
  <c r="M41" i="22"/>
  <c r="M42" i="22"/>
  <c r="M44" i="22"/>
  <c r="M45" i="22"/>
  <c r="M29" i="22"/>
  <c r="M21" i="22"/>
  <c r="M121" i="22"/>
  <c r="M46" i="22"/>
  <c r="M88" i="22"/>
  <c r="M35" i="22"/>
  <c r="M36" i="22"/>
  <c r="M24" i="22"/>
  <c r="M50" i="22"/>
  <c r="M38" i="22"/>
  <c r="M51" i="22"/>
  <c r="M52" i="22"/>
  <c r="M53" i="22"/>
  <c r="M54" i="22"/>
  <c r="M39" i="22"/>
  <c r="M56" i="22"/>
  <c r="M55" i="22"/>
  <c r="M47" i="22"/>
  <c r="M48" i="22"/>
  <c r="M43" i="22"/>
  <c r="M57" i="22"/>
  <c r="M59" i="22"/>
  <c r="M30" i="22"/>
  <c r="M58" i="22"/>
  <c r="M60" i="22"/>
  <c r="M61" i="22"/>
  <c r="M89" i="22"/>
  <c r="M31" i="22"/>
  <c r="M62" i="22"/>
  <c r="M63" i="22"/>
  <c r="M64" i="22"/>
  <c r="M65" i="22"/>
  <c r="M66" i="22"/>
  <c r="M67" i="22"/>
  <c r="M32" i="22"/>
  <c r="M33" i="22"/>
  <c r="M68" i="22"/>
  <c r="M69" i="22"/>
  <c r="M70" i="22"/>
  <c r="M71" i="22"/>
  <c r="M72" i="22"/>
  <c r="M73" i="22"/>
  <c r="M74" i="22"/>
  <c r="M75" i="22"/>
  <c r="M76" i="22"/>
  <c r="M77" i="22"/>
  <c r="M78" i="22"/>
  <c r="M49" i="22"/>
  <c r="M79" i="22"/>
  <c r="M80" i="22"/>
  <c r="M81" i="22"/>
  <c r="M82" i="22"/>
  <c r="M83" i="22"/>
  <c r="M84" i="22"/>
  <c r="M85" i="22"/>
  <c r="M86" i="22"/>
  <c r="M87" i="22"/>
  <c r="M90" i="22"/>
  <c r="M91" i="22"/>
  <c r="M92" i="22"/>
  <c r="M93" i="22"/>
  <c r="M94" i="22"/>
  <c r="M95" i="22"/>
  <c r="M96" i="22"/>
  <c r="M97" i="22"/>
  <c r="M98" i="22"/>
  <c r="M99" i="22"/>
  <c r="M100" i="22"/>
  <c r="M101" i="22"/>
  <c r="M102" i="22"/>
  <c r="M103" i="22"/>
  <c r="M104" i="22"/>
  <c r="M105" i="22"/>
  <c r="M106" i="22"/>
  <c r="M107" i="22"/>
  <c r="M119" i="22"/>
  <c r="M120" i="22"/>
  <c r="M108" i="22"/>
  <c r="M109" i="22"/>
  <c r="M110" i="22"/>
  <c r="M111" i="22"/>
  <c r="M112" i="22"/>
  <c r="M113" i="22"/>
  <c r="M114" i="22"/>
  <c r="M115" i="22"/>
  <c r="M116" i="22"/>
  <c r="M117" i="22"/>
  <c r="M118" i="22"/>
  <c r="M122" i="22"/>
  <c r="M123" i="22"/>
  <c r="M124" i="22"/>
  <c r="M125" i="22"/>
  <c r="M126" i="22"/>
  <c r="M127" i="22"/>
  <c r="M128" i="22"/>
  <c r="M129" i="22"/>
  <c r="M130" i="22"/>
  <c r="M131" i="22"/>
  <c r="M132" i="22"/>
  <c r="M133" i="22"/>
  <c r="M134" i="22"/>
  <c r="M135" i="22"/>
  <c r="M136" i="22"/>
  <c r="M137" i="22"/>
  <c r="M138" i="22"/>
  <c r="M139" i="22"/>
  <c r="M140" i="22"/>
  <c r="M141" i="22"/>
  <c r="M142" i="22"/>
  <c r="M143" i="22"/>
  <c r="M144" i="22"/>
  <c r="M145" i="22"/>
  <c r="M146" i="22"/>
  <c r="M147" i="22"/>
  <c r="M148" i="22"/>
  <c r="M149" i="22"/>
  <c r="M150" i="22"/>
  <c r="M151" i="22"/>
  <c r="M152" i="22"/>
  <c r="M153" i="22"/>
  <c r="M154" i="22"/>
  <c r="M155" i="22"/>
  <c r="M156" i="22"/>
  <c r="M157" i="22"/>
  <c r="M158" i="22"/>
  <c r="M159" i="22"/>
  <c r="M160" i="22"/>
  <c r="M161" i="22"/>
  <c r="M162" i="22"/>
  <c r="M163" i="22"/>
  <c r="M164" i="22"/>
  <c r="M165" i="22"/>
  <c r="M166" i="22"/>
  <c r="M167" i="22"/>
  <c r="M168" i="22"/>
  <c r="M169" i="22"/>
  <c r="M170" i="22"/>
  <c r="M171" i="22"/>
  <c r="M172" i="22"/>
  <c r="M173" i="22"/>
  <c r="M174" i="22"/>
  <c r="M175" i="22"/>
  <c r="M176" i="22"/>
  <c r="M177" i="22"/>
  <c r="M178" i="22"/>
  <c r="M179" i="22"/>
  <c r="M180" i="22"/>
  <c r="M181" i="22"/>
  <c r="M182" i="22"/>
  <c r="M183" i="22"/>
  <c r="M184" i="22"/>
  <c r="M185" i="22"/>
  <c r="M186" i="22"/>
  <c r="M187" i="22"/>
  <c r="M188" i="22"/>
  <c r="M189" i="22"/>
  <c r="M190" i="22"/>
  <c r="M191" i="22"/>
  <c r="M192" i="22"/>
  <c r="M193" i="22"/>
  <c r="M194" i="22"/>
  <c r="M195" i="22"/>
  <c r="M196" i="22"/>
  <c r="M197" i="22"/>
  <c r="M198" i="22"/>
  <c r="M199" i="22"/>
  <c r="M200" i="22"/>
  <c r="M201" i="22"/>
  <c r="M202" i="22"/>
  <c r="M203" i="22"/>
  <c r="M204" i="22"/>
  <c r="M205" i="22"/>
  <c r="M206" i="22"/>
  <c r="M207" i="22"/>
  <c r="M208" i="22"/>
  <c r="M209" i="22"/>
  <c r="M210" i="22"/>
  <c r="M211" i="22"/>
  <c r="M212" i="22"/>
  <c r="M213" i="22"/>
  <c r="M214" i="22"/>
  <c r="M215" i="22"/>
  <c r="M216" i="22"/>
  <c r="M217" i="22"/>
  <c r="M218" i="22"/>
  <c r="M219" i="22"/>
  <c r="M220" i="22"/>
  <c r="K5" i="22"/>
  <c r="K6" i="22"/>
  <c r="K7" i="22"/>
  <c r="K8" i="22"/>
  <c r="K9" i="22"/>
  <c r="K12" i="22"/>
  <c r="K13" i="22"/>
  <c r="K11" i="22"/>
  <c r="K26" i="22"/>
  <c r="K17" i="22"/>
  <c r="K10" i="22"/>
  <c r="K27" i="22"/>
  <c r="K19" i="22"/>
  <c r="K23" i="22"/>
  <c r="K18" i="22"/>
  <c r="K20" i="22"/>
  <c r="K34" i="22"/>
  <c r="K14" i="22"/>
  <c r="K15" i="22"/>
  <c r="K16" i="22"/>
  <c r="K28" i="22"/>
  <c r="K37" i="22"/>
  <c r="K22" i="22"/>
  <c r="K40" i="22"/>
  <c r="K25" i="22"/>
  <c r="K41" i="22"/>
  <c r="K42" i="22"/>
  <c r="K44" i="22"/>
  <c r="K45" i="22"/>
  <c r="K29" i="22"/>
  <c r="K21" i="22"/>
  <c r="K121" i="22"/>
  <c r="K46" i="22"/>
  <c r="K88" i="22"/>
  <c r="K35" i="22"/>
  <c r="K36" i="22"/>
  <c r="K24" i="22"/>
  <c r="K50" i="22"/>
  <c r="K38" i="22"/>
  <c r="K51" i="22"/>
  <c r="K52" i="22"/>
  <c r="K53" i="22"/>
  <c r="K54" i="22"/>
  <c r="K39" i="22"/>
  <c r="K56" i="22"/>
  <c r="K55" i="22"/>
  <c r="K47" i="22"/>
  <c r="K48" i="22"/>
  <c r="K43" i="22"/>
  <c r="K57" i="22"/>
  <c r="K59" i="22"/>
  <c r="K30" i="22"/>
  <c r="K58" i="22"/>
  <c r="K60" i="22"/>
  <c r="K61" i="22"/>
  <c r="K89" i="22"/>
  <c r="K31" i="22"/>
  <c r="K62" i="22"/>
  <c r="K63" i="22"/>
  <c r="K64" i="22"/>
  <c r="K65" i="22"/>
  <c r="K66" i="22"/>
  <c r="K67" i="22"/>
  <c r="K32" i="22"/>
  <c r="K33" i="22"/>
  <c r="K68" i="22"/>
  <c r="K69" i="22"/>
  <c r="K70" i="22"/>
  <c r="K71" i="22"/>
  <c r="K72" i="22"/>
  <c r="K73" i="22"/>
  <c r="K74" i="22"/>
  <c r="K75" i="22"/>
  <c r="K76" i="22"/>
  <c r="K77" i="22"/>
  <c r="K78" i="22"/>
  <c r="K49" i="22"/>
  <c r="K79" i="22"/>
  <c r="K80" i="22"/>
  <c r="K81" i="22"/>
  <c r="K82" i="22"/>
  <c r="K83" i="22"/>
  <c r="K84" i="22"/>
  <c r="K85" i="22"/>
  <c r="K86" i="22"/>
  <c r="K87" i="22"/>
  <c r="K90" i="22"/>
  <c r="K91" i="22"/>
  <c r="K92" i="22"/>
  <c r="K93" i="22"/>
  <c r="K94" i="22"/>
  <c r="K95" i="22"/>
  <c r="K96" i="22"/>
  <c r="K97" i="22"/>
  <c r="K98" i="22"/>
  <c r="K99" i="22"/>
  <c r="K100" i="22"/>
  <c r="K101" i="22"/>
  <c r="K102" i="22"/>
  <c r="K103" i="22"/>
  <c r="K104" i="22"/>
  <c r="K105" i="22"/>
  <c r="K106" i="22"/>
  <c r="K107" i="22"/>
  <c r="K119" i="22"/>
  <c r="K120" i="22"/>
  <c r="K108" i="22"/>
  <c r="K109" i="22"/>
  <c r="K110" i="22"/>
  <c r="K111" i="22"/>
  <c r="K112" i="22"/>
  <c r="K113" i="22"/>
  <c r="K114" i="22"/>
  <c r="K115" i="22"/>
  <c r="K116" i="22"/>
  <c r="K117" i="22"/>
  <c r="K118"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7" i="22"/>
  <c r="K208" i="22"/>
  <c r="K209" i="22"/>
  <c r="K210" i="22"/>
  <c r="K211" i="22"/>
  <c r="K212" i="22"/>
  <c r="K213" i="22"/>
  <c r="K214" i="22"/>
  <c r="K215" i="22"/>
  <c r="K216" i="22"/>
  <c r="K217" i="22"/>
  <c r="K218" i="22"/>
  <c r="K219" i="22"/>
  <c r="K220" i="22"/>
  <c r="I5" i="22"/>
  <c r="I6" i="22"/>
  <c r="I7" i="22"/>
  <c r="I8" i="22"/>
  <c r="I9" i="22"/>
  <c r="I12" i="22"/>
  <c r="I13" i="22"/>
  <c r="I11" i="22"/>
  <c r="I26" i="22"/>
  <c r="I17" i="22"/>
  <c r="I10" i="22"/>
  <c r="I27" i="22"/>
  <c r="I19" i="22"/>
  <c r="I23" i="22"/>
  <c r="I18" i="22"/>
  <c r="I20" i="22"/>
  <c r="I34" i="22"/>
  <c r="I14" i="22"/>
  <c r="I15" i="22"/>
  <c r="I16" i="22"/>
  <c r="I28" i="22"/>
  <c r="I37" i="22"/>
  <c r="I22" i="22"/>
  <c r="I40" i="22"/>
  <c r="I25" i="22"/>
  <c r="I41" i="22"/>
  <c r="I42" i="22"/>
  <c r="I44" i="22"/>
  <c r="I45" i="22"/>
  <c r="I29" i="22"/>
  <c r="I21" i="22"/>
  <c r="I121" i="22"/>
  <c r="I46" i="22"/>
  <c r="I88" i="22"/>
  <c r="I35" i="22"/>
  <c r="I36" i="22"/>
  <c r="I24" i="22"/>
  <c r="I50" i="22"/>
  <c r="I38" i="22"/>
  <c r="I51" i="22"/>
  <c r="I52" i="22"/>
  <c r="I53" i="22"/>
  <c r="I54" i="22"/>
  <c r="I39" i="22"/>
  <c r="I56" i="22"/>
  <c r="I55" i="22"/>
  <c r="I47" i="22"/>
  <c r="I48" i="22"/>
  <c r="I43" i="22"/>
  <c r="I57" i="22"/>
  <c r="I59" i="22"/>
  <c r="I30" i="22"/>
  <c r="I58" i="22"/>
  <c r="I60" i="22"/>
  <c r="I61" i="22"/>
  <c r="I89" i="22"/>
  <c r="I31" i="22"/>
  <c r="I62" i="22"/>
  <c r="I63" i="22"/>
  <c r="I64" i="22"/>
  <c r="I65" i="22"/>
  <c r="I66" i="22"/>
  <c r="I67" i="22"/>
  <c r="I32" i="22"/>
  <c r="I33" i="22"/>
  <c r="I68" i="22"/>
  <c r="I69" i="22"/>
  <c r="I70" i="22"/>
  <c r="I71" i="22"/>
  <c r="I72" i="22"/>
  <c r="I73" i="22"/>
  <c r="I74" i="22"/>
  <c r="I75" i="22"/>
  <c r="I76" i="22"/>
  <c r="I77" i="22"/>
  <c r="I78" i="22"/>
  <c r="I49" i="22"/>
  <c r="I79" i="22"/>
  <c r="I80" i="22"/>
  <c r="I81" i="22"/>
  <c r="I82" i="22"/>
  <c r="I83" i="22"/>
  <c r="I84" i="22"/>
  <c r="I85" i="22"/>
  <c r="I86" i="22"/>
  <c r="I87" i="22"/>
  <c r="I90" i="22"/>
  <c r="I91" i="22"/>
  <c r="I92" i="22"/>
  <c r="I93" i="22"/>
  <c r="I94" i="22"/>
  <c r="I95" i="22"/>
  <c r="I96" i="22"/>
  <c r="I97" i="22"/>
  <c r="I98" i="22"/>
  <c r="I99" i="22"/>
  <c r="I100" i="22"/>
  <c r="I101" i="22"/>
  <c r="I102" i="22"/>
  <c r="I103" i="22"/>
  <c r="I104" i="22"/>
  <c r="I105" i="22"/>
  <c r="I106" i="22"/>
  <c r="I107" i="22"/>
  <c r="I119" i="22"/>
  <c r="I120" i="22"/>
  <c r="I108" i="22"/>
  <c r="I109" i="22"/>
  <c r="I110" i="22"/>
  <c r="I111" i="22"/>
  <c r="I112" i="22"/>
  <c r="I113" i="22"/>
  <c r="I114" i="22"/>
  <c r="I115" i="22"/>
  <c r="I116" i="22"/>
  <c r="I117" i="22"/>
  <c r="I118"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AI7" i="21"/>
  <c r="AI8" i="21"/>
  <c r="AI4" i="21"/>
  <c r="AI5" i="21"/>
  <c r="AI6" i="21"/>
  <c r="AI9" i="21"/>
  <c r="AI10" i="21"/>
  <c r="AI11" i="21"/>
  <c r="AI12" i="21"/>
  <c r="AI13" i="21"/>
  <c r="AI14" i="21"/>
  <c r="AI15" i="21"/>
  <c r="AI20" i="21"/>
  <c r="AI16" i="21"/>
  <c r="AI18" i="21"/>
  <c r="AI19" i="21"/>
  <c r="AI17" i="21"/>
  <c r="AI21" i="21"/>
  <c r="AI22" i="21"/>
  <c r="AI23" i="21"/>
  <c r="AI24" i="21"/>
  <c r="AI25" i="21"/>
  <c r="AI26" i="21"/>
  <c r="AI27" i="21"/>
  <c r="AI33" i="21"/>
  <c r="AI28" i="21"/>
  <c r="AI29" i="21"/>
  <c r="AI30" i="21"/>
  <c r="AI31" i="21"/>
  <c r="AI32" i="21"/>
  <c r="AI35" i="21"/>
  <c r="AI34" i="21"/>
  <c r="AI36" i="21"/>
  <c r="AI42" i="21"/>
  <c r="AI38" i="21"/>
  <c r="AI37" i="21"/>
  <c r="AI39" i="21"/>
  <c r="AI40" i="21"/>
  <c r="AI41" i="21"/>
  <c r="AI43" i="21"/>
  <c r="AI45" i="21"/>
  <c r="AI46" i="21"/>
  <c r="AI44" i="21"/>
  <c r="AI47" i="21"/>
  <c r="AI48" i="21"/>
  <c r="AI49" i="21"/>
  <c r="AI51" i="21"/>
  <c r="AI52" i="21"/>
  <c r="AI50" i="21"/>
  <c r="AI53" i="21"/>
  <c r="AI54" i="21"/>
  <c r="AI55" i="21"/>
  <c r="AI56" i="21"/>
  <c r="AI57" i="21"/>
  <c r="AI58" i="21"/>
  <c r="AI59" i="21"/>
  <c r="AI60" i="21"/>
  <c r="AI61" i="21"/>
  <c r="AI62" i="21"/>
  <c r="AI63" i="21"/>
  <c r="AI64" i="21"/>
  <c r="AI65" i="21"/>
  <c r="AI66" i="21"/>
  <c r="AI67" i="21"/>
  <c r="AI68" i="21"/>
  <c r="AI69" i="21"/>
  <c r="AI96" i="21"/>
  <c r="AI70" i="21"/>
  <c r="AI71" i="21"/>
  <c r="AI72" i="21"/>
  <c r="AI73" i="21"/>
  <c r="AI74" i="21"/>
  <c r="AI75" i="21"/>
  <c r="AI76" i="21"/>
  <c r="AI77" i="21"/>
  <c r="AI78" i="21"/>
  <c r="AI79" i="21"/>
  <c r="AI97" i="21"/>
  <c r="AI80" i="21"/>
  <c r="AI81" i="21"/>
  <c r="AI82" i="21"/>
  <c r="AI83" i="21"/>
  <c r="AI84" i="21"/>
  <c r="AI85" i="21"/>
  <c r="AI86" i="21"/>
  <c r="AI87" i="21"/>
  <c r="AI88" i="21"/>
  <c r="AI89" i="21"/>
  <c r="AI90" i="21"/>
  <c r="AI91" i="21"/>
  <c r="AI92" i="21"/>
  <c r="AI93" i="21"/>
  <c r="AI94" i="21"/>
  <c r="AI95" i="21"/>
  <c r="AI98" i="21"/>
  <c r="AI99" i="21"/>
  <c r="AI100" i="21"/>
  <c r="AI101" i="21"/>
  <c r="AI102" i="21"/>
  <c r="AI103" i="21"/>
  <c r="AI104" i="21"/>
  <c r="AI158" i="21"/>
  <c r="AI105" i="21"/>
  <c r="AI106" i="21"/>
  <c r="AI107" i="21"/>
  <c r="AI108" i="21"/>
  <c r="AI109" i="21"/>
  <c r="AI110" i="21"/>
  <c r="AI111" i="21"/>
  <c r="AI112" i="21"/>
  <c r="AI113" i="21"/>
  <c r="AI114" i="21"/>
  <c r="AI128" i="21"/>
  <c r="AI129" i="21"/>
  <c r="AI115" i="21"/>
  <c r="AI116" i="21"/>
  <c r="AI117" i="21"/>
  <c r="AI118" i="21"/>
  <c r="AI119" i="21"/>
  <c r="AI120" i="21"/>
  <c r="AI121" i="21"/>
  <c r="AI122" i="21"/>
  <c r="AI123" i="21"/>
  <c r="AI124" i="21"/>
  <c r="AI125" i="21"/>
  <c r="AI126" i="21"/>
  <c r="AI127" i="21"/>
  <c r="AI130" i="21"/>
  <c r="AI131" i="21"/>
  <c r="AI132" i="21"/>
  <c r="AI133" i="21"/>
  <c r="AI134" i="21"/>
  <c r="AI135" i="21"/>
  <c r="AI136" i="21"/>
  <c r="AI137" i="21"/>
  <c r="AI138" i="21"/>
  <c r="AI139" i="21"/>
  <c r="AI140" i="21"/>
  <c r="AI141" i="21"/>
  <c r="AI147" i="21"/>
  <c r="AI142" i="21"/>
  <c r="AI143" i="21"/>
  <c r="AI144" i="21"/>
  <c r="AI145" i="21"/>
  <c r="AI146" i="21"/>
  <c r="AI148" i="21"/>
  <c r="AI149" i="21"/>
  <c r="AI150" i="21"/>
  <c r="AI151" i="21"/>
  <c r="AI152" i="21"/>
  <c r="AI153" i="21"/>
  <c r="AI154" i="21"/>
  <c r="AI155" i="21"/>
  <c r="AI156" i="21"/>
  <c r="AI157" i="21"/>
  <c r="AI161" i="21"/>
  <c r="AI159" i="21"/>
  <c r="AI160" i="21"/>
  <c r="AI223" i="21"/>
  <c r="AI224" i="21"/>
  <c r="AI162" i="21"/>
  <c r="AI163" i="21"/>
  <c r="AI164" i="21"/>
  <c r="AI165" i="21"/>
  <c r="AI166" i="21"/>
  <c r="AI167" i="21"/>
  <c r="AI168" i="21"/>
  <c r="AI169" i="21"/>
  <c r="AI170" i="21"/>
  <c r="AI171" i="21"/>
  <c r="AI172" i="21"/>
  <c r="AI173" i="21"/>
  <c r="AI174" i="21"/>
  <c r="AI175" i="21"/>
  <c r="AI176" i="21"/>
  <c r="AI177" i="21"/>
  <c r="AI178" i="21"/>
  <c r="AI179" i="21"/>
  <c r="AI180" i="21"/>
  <c r="AI181" i="21"/>
  <c r="AI182" i="21"/>
  <c r="AI183" i="21"/>
  <c r="AI184" i="21"/>
  <c r="AI185" i="21"/>
  <c r="AI186" i="21"/>
  <c r="AI187" i="21"/>
  <c r="AI188" i="21"/>
  <c r="AI189" i="21"/>
  <c r="AI190" i="21"/>
  <c r="AI191" i="21"/>
  <c r="AI192" i="21"/>
  <c r="AI193" i="21"/>
  <c r="AI194" i="21"/>
  <c r="AI195" i="21"/>
  <c r="AI196" i="21"/>
  <c r="AI197" i="21"/>
  <c r="AI198" i="21"/>
  <c r="AI199" i="21"/>
  <c r="AI200" i="21"/>
  <c r="AI201" i="21"/>
  <c r="AI202" i="21"/>
  <c r="AI203" i="21"/>
  <c r="AI204" i="21"/>
  <c r="AI205" i="21"/>
  <c r="AI206" i="21"/>
  <c r="AI207" i="21"/>
  <c r="AI208" i="21"/>
  <c r="AI209" i="21"/>
  <c r="AI210" i="21"/>
  <c r="AI211" i="21"/>
  <c r="AI212" i="21"/>
  <c r="AI213" i="21"/>
  <c r="AI214" i="21"/>
  <c r="AI215" i="21"/>
  <c r="AI216" i="21"/>
  <c r="AI217" i="21"/>
  <c r="AI218" i="21"/>
  <c r="AI219" i="21"/>
  <c r="AI220" i="21"/>
  <c r="AI221" i="21"/>
  <c r="AI222" i="21"/>
  <c r="AI225" i="21"/>
  <c r="AI226" i="21"/>
  <c r="AI227" i="21"/>
  <c r="AI228" i="21"/>
  <c r="AI229" i="21"/>
  <c r="AI230" i="21"/>
  <c r="AI231" i="21"/>
  <c r="AG7" i="21"/>
  <c r="AG8" i="21"/>
  <c r="AG4" i="21"/>
  <c r="AG5" i="21"/>
  <c r="AG6" i="21"/>
  <c r="AG9" i="21"/>
  <c r="AG10" i="21"/>
  <c r="AG11" i="21"/>
  <c r="AG12" i="21"/>
  <c r="AG13" i="21"/>
  <c r="AG14" i="21"/>
  <c r="AG15" i="21"/>
  <c r="AG20" i="21"/>
  <c r="AG16" i="21"/>
  <c r="AG18" i="21"/>
  <c r="AG19" i="21"/>
  <c r="AG17" i="21"/>
  <c r="AG21" i="21"/>
  <c r="AG22" i="21"/>
  <c r="AG23" i="21"/>
  <c r="AG24" i="21"/>
  <c r="AG25" i="21"/>
  <c r="AG26" i="21"/>
  <c r="AG27" i="21"/>
  <c r="AG33" i="21"/>
  <c r="AG28" i="21"/>
  <c r="AG29" i="21"/>
  <c r="AG30" i="21"/>
  <c r="AG31" i="21"/>
  <c r="AG32" i="21"/>
  <c r="AG35" i="21"/>
  <c r="AG34" i="21"/>
  <c r="AG36" i="21"/>
  <c r="AG42" i="21"/>
  <c r="AG38" i="21"/>
  <c r="AG37" i="21"/>
  <c r="AG39" i="21"/>
  <c r="AG40" i="21"/>
  <c r="AG41" i="21"/>
  <c r="AG43" i="21"/>
  <c r="AG45" i="21"/>
  <c r="AG46" i="21"/>
  <c r="AG44" i="21"/>
  <c r="AG47" i="21"/>
  <c r="AG48" i="21"/>
  <c r="AG49" i="21"/>
  <c r="AG51" i="21"/>
  <c r="AG52" i="21"/>
  <c r="AG50" i="21"/>
  <c r="AG53" i="21"/>
  <c r="AG54" i="21"/>
  <c r="AG55" i="21"/>
  <c r="AG56" i="21"/>
  <c r="AG57" i="21"/>
  <c r="AG58" i="21"/>
  <c r="AG59" i="21"/>
  <c r="AG60" i="21"/>
  <c r="AG61" i="21"/>
  <c r="AG62" i="21"/>
  <c r="AG63" i="21"/>
  <c r="AG64" i="21"/>
  <c r="AG65" i="21"/>
  <c r="AG66" i="21"/>
  <c r="AG67" i="21"/>
  <c r="AG68" i="21"/>
  <c r="AG69" i="21"/>
  <c r="AG96" i="21"/>
  <c r="AG70" i="21"/>
  <c r="AG71" i="21"/>
  <c r="AG72" i="21"/>
  <c r="AG73" i="21"/>
  <c r="AG74" i="21"/>
  <c r="AG75" i="21"/>
  <c r="AG76" i="21"/>
  <c r="AG77" i="21"/>
  <c r="AG78" i="21"/>
  <c r="AG79" i="21"/>
  <c r="AG97" i="21"/>
  <c r="AG80" i="21"/>
  <c r="AG81" i="21"/>
  <c r="AG82" i="21"/>
  <c r="AG83" i="21"/>
  <c r="AG84" i="21"/>
  <c r="AG85" i="21"/>
  <c r="AG86" i="21"/>
  <c r="AG87" i="21"/>
  <c r="AG88" i="21"/>
  <c r="AG89" i="21"/>
  <c r="AG90" i="21"/>
  <c r="AG91" i="21"/>
  <c r="AG92" i="21"/>
  <c r="AG93" i="21"/>
  <c r="AG94" i="21"/>
  <c r="AG95" i="21"/>
  <c r="AG98" i="21"/>
  <c r="AG99" i="21"/>
  <c r="AG100" i="21"/>
  <c r="AG101" i="21"/>
  <c r="AG102" i="21"/>
  <c r="AG103" i="21"/>
  <c r="AG104" i="21"/>
  <c r="AG158" i="21"/>
  <c r="AG105" i="21"/>
  <c r="AG106" i="21"/>
  <c r="AG107" i="21"/>
  <c r="AG108" i="21"/>
  <c r="AG109" i="21"/>
  <c r="AG110" i="21"/>
  <c r="AG111" i="21"/>
  <c r="AG112" i="21"/>
  <c r="AG113" i="21"/>
  <c r="AG114" i="21"/>
  <c r="AG128" i="21"/>
  <c r="AG129" i="21"/>
  <c r="AG115" i="21"/>
  <c r="AG116" i="21"/>
  <c r="AG117" i="21"/>
  <c r="AG118" i="21"/>
  <c r="AG119" i="21"/>
  <c r="AG120" i="21"/>
  <c r="AG121" i="21"/>
  <c r="AG122" i="21"/>
  <c r="AG123" i="21"/>
  <c r="AG124" i="21"/>
  <c r="AG125" i="21"/>
  <c r="AG126" i="21"/>
  <c r="AG127" i="21"/>
  <c r="AG130" i="21"/>
  <c r="AG131" i="21"/>
  <c r="AG132" i="21"/>
  <c r="AG133" i="21"/>
  <c r="AG134" i="21"/>
  <c r="AG135" i="21"/>
  <c r="AG136" i="21"/>
  <c r="AG137" i="21"/>
  <c r="AG138" i="21"/>
  <c r="AG139" i="21"/>
  <c r="AG140" i="21"/>
  <c r="AG141" i="21"/>
  <c r="AG147" i="21"/>
  <c r="AG142" i="21"/>
  <c r="AG143" i="21"/>
  <c r="AG144" i="21"/>
  <c r="AG145" i="21"/>
  <c r="AG146" i="21"/>
  <c r="AG148" i="21"/>
  <c r="AG149" i="21"/>
  <c r="AG150" i="21"/>
  <c r="AG151" i="21"/>
  <c r="AG152" i="21"/>
  <c r="AG153" i="21"/>
  <c r="AG154" i="21"/>
  <c r="AG155" i="21"/>
  <c r="AG156" i="21"/>
  <c r="AG157" i="21"/>
  <c r="AG161" i="21"/>
  <c r="AG159" i="21"/>
  <c r="AG160" i="21"/>
  <c r="AG223" i="21"/>
  <c r="AG224" i="21"/>
  <c r="AG162" i="21"/>
  <c r="AG163" i="21"/>
  <c r="AG164" i="21"/>
  <c r="AG165" i="21"/>
  <c r="AG166" i="21"/>
  <c r="AG167" i="21"/>
  <c r="AG168" i="21"/>
  <c r="AG169" i="21"/>
  <c r="AG170" i="21"/>
  <c r="AG171" i="21"/>
  <c r="AG172" i="21"/>
  <c r="AG173" i="21"/>
  <c r="AG174" i="21"/>
  <c r="AG175" i="21"/>
  <c r="AG176" i="21"/>
  <c r="AG177" i="21"/>
  <c r="AG178" i="21"/>
  <c r="AG179" i="21"/>
  <c r="AG180" i="21"/>
  <c r="AG181" i="21"/>
  <c r="AG182" i="21"/>
  <c r="AG183" i="21"/>
  <c r="AG184" i="21"/>
  <c r="AG185" i="21"/>
  <c r="AG186" i="21"/>
  <c r="AG187" i="21"/>
  <c r="AG188" i="21"/>
  <c r="AG189" i="21"/>
  <c r="AG190" i="21"/>
  <c r="AG191" i="21"/>
  <c r="AG192" i="21"/>
  <c r="AG193" i="21"/>
  <c r="AG194" i="21"/>
  <c r="AG195" i="21"/>
  <c r="AG196" i="21"/>
  <c r="AG197" i="21"/>
  <c r="AG198" i="21"/>
  <c r="AG199" i="21"/>
  <c r="AG200" i="21"/>
  <c r="AG201" i="21"/>
  <c r="AG202" i="21"/>
  <c r="AG203" i="21"/>
  <c r="AG204" i="21"/>
  <c r="AG205" i="21"/>
  <c r="AG206" i="21"/>
  <c r="AG207" i="21"/>
  <c r="AG208" i="21"/>
  <c r="AG209" i="21"/>
  <c r="AG210" i="21"/>
  <c r="AG211" i="21"/>
  <c r="AG212" i="21"/>
  <c r="AG213" i="21"/>
  <c r="AG214" i="21"/>
  <c r="AG215" i="21"/>
  <c r="AG216" i="21"/>
  <c r="AG217" i="21"/>
  <c r="AG218" i="21"/>
  <c r="AG219" i="21"/>
  <c r="AG220" i="21"/>
  <c r="AG221" i="21"/>
  <c r="AG222" i="21"/>
  <c r="AG225" i="21"/>
  <c r="AG226" i="21"/>
  <c r="AG227" i="21"/>
  <c r="AG228" i="21"/>
  <c r="AG229" i="21"/>
  <c r="AG230" i="21"/>
  <c r="AG231" i="21"/>
  <c r="AE7" i="21"/>
  <c r="AE8" i="21"/>
  <c r="AE4" i="21"/>
  <c r="AE5" i="21"/>
  <c r="AE6" i="21"/>
  <c r="AE9" i="21"/>
  <c r="AE10" i="21"/>
  <c r="AE11" i="21"/>
  <c r="AE12" i="21"/>
  <c r="AE13" i="21"/>
  <c r="AE14" i="21"/>
  <c r="AE15" i="21"/>
  <c r="AE20" i="21"/>
  <c r="AE16" i="21"/>
  <c r="AE18" i="21"/>
  <c r="AE19" i="21"/>
  <c r="AE17" i="21"/>
  <c r="AE21" i="21"/>
  <c r="AE22" i="21"/>
  <c r="AE23" i="21"/>
  <c r="AE24" i="21"/>
  <c r="AE25" i="21"/>
  <c r="AE26" i="21"/>
  <c r="AE27" i="21"/>
  <c r="AE33" i="21"/>
  <c r="AE28" i="21"/>
  <c r="AE29" i="21"/>
  <c r="AE30" i="21"/>
  <c r="AE31" i="21"/>
  <c r="AE32" i="21"/>
  <c r="AE35" i="21"/>
  <c r="AE34" i="21"/>
  <c r="AE36" i="21"/>
  <c r="AE42" i="21"/>
  <c r="AE38" i="21"/>
  <c r="AE37" i="21"/>
  <c r="AE39" i="21"/>
  <c r="AE40" i="21"/>
  <c r="AE41" i="21"/>
  <c r="AE43" i="21"/>
  <c r="AE45" i="21"/>
  <c r="AE46" i="21"/>
  <c r="AE44" i="21"/>
  <c r="AE47" i="21"/>
  <c r="AE48" i="21"/>
  <c r="AE49" i="21"/>
  <c r="AE51" i="21"/>
  <c r="AE52" i="21"/>
  <c r="AE50" i="21"/>
  <c r="AE53" i="21"/>
  <c r="AE54" i="21"/>
  <c r="AE55" i="21"/>
  <c r="AE56" i="21"/>
  <c r="AE57" i="21"/>
  <c r="AE58" i="21"/>
  <c r="AE59" i="21"/>
  <c r="AE60" i="21"/>
  <c r="AE61" i="21"/>
  <c r="AE62" i="21"/>
  <c r="AE63" i="21"/>
  <c r="AE64" i="21"/>
  <c r="AE65" i="21"/>
  <c r="AE66" i="21"/>
  <c r="AE67" i="21"/>
  <c r="AE68" i="21"/>
  <c r="AE69" i="21"/>
  <c r="AE96" i="21"/>
  <c r="AE70" i="21"/>
  <c r="AE71" i="21"/>
  <c r="AE72" i="21"/>
  <c r="AE73" i="21"/>
  <c r="AE74" i="21"/>
  <c r="AE75" i="21"/>
  <c r="AE76" i="21"/>
  <c r="AE77" i="21"/>
  <c r="AE78" i="21"/>
  <c r="AE79" i="21"/>
  <c r="AE97" i="21"/>
  <c r="AE80" i="21"/>
  <c r="AE81" i="21"/>
  <c r="AE82" i="21"/>
  <c r="AE83" i="21"/>
  <c r="AE84" i="21"/>
  <c r="AE85" i="21"/>
  <c r="AE86" i="21"/>
  <c r="AE87" i="21"/>
  <c r="AE88" i="21"/>
  <c r="AE89" i="21"/>
  <c r="AE90" i="21"/>
  <c r="AE91" i="21"/>
  <c r="AE92" i="21"/>
  <c r="AE93" i="21"/>
  <c r="AE94" i="21"/>
  <c r="AE95" i="21"/>
  <c r="AE98" i="21"/>
  <c r="AE99" i="21"/>
  <c r="AE100" i="21"/>
  <c r="AE101" i="21"/>
  <c r="AE102" i="21"/>
  <c r="AE103" i="21"/>
  <c r="AE104" i="21"/>
  <c r="AE158" i="21"/>
  <c r="AE105" i="21"/>
  <c r="AE106" i="21"/>
  <c r="AE107" i="21"/>
  <c r="AE108" i="21"/>
  <c r="AE109" i="21"/>
  <c r="AE110" i="21"/>
  <c r="AE111" i="21"/>
  <c r="AE112" i="21"/>
  <c r="AE113" i="21"/>
  <c r="AE114" i="21"/>
  <c r="AE128" i="21"/>
  <c r="AE129" i="21"/>
  <c r="AE115" i="21"/>
  <c r="AE116" i="21"/>
  <c r="AE117" i="21"/>
  <c r="AE118" i="21"/>
  <c r="AE119" i="21"/>
  <c r="AE120" i="21"/>
  <c r="AE121" i="21"/>
  <c r="AE122" i="21"/>
  <c r="AE123" i="21"/>
  <c r="AE124" i="21"/>
  <c r="AE125" i="21"/>
  <c r="AE126" i="21"/>
  <c r="AE127" i="21"/>
  <c r="AE130" i="21"/>
  <c r="AE131" i="21"/>
  <c r="AE132" i="21"/>
  <c r="AE133" i="21"/>
  <c r="AE134" i="21"/>
  <c r="AE135" i="21"/>
  <c r="AE136" i="21"/>
  <c r="AE137" i="21"/>
  <c r="AE138" i="21"/>
  <c r="AE139" i="21"/>
  <c r="AE140" i="21"/>
  <c r="AE141" i="21"/>
  <c r="AE147" i="21"/>
  <c r="AE142" i="21"/>
  <c r="AE143" i="21"/>
  <c r="AE144" i="21"/>
  <c r="AE145" i="21"/>
  <c r="AE146" i="21"/>
  <c r="AE148" i="21"/>
  <c r="AE149" i="21"/>
  <c r="AE150" i="21"/>
  <c r="AE151" i="21"/>
  <c r="AE152" i="21"/>
  <c r="AE153" i="21"/>
  <c r="AE154" i="21"/>
  <c r="AE155" i="21"/>
  <c r="AE156" i="21"/>
  <c r="AE157" i="21"/>
  <c r="AE161" i="21"/>
  <c r="AE159" i="21"/>
  <c r="AE160" i="21"/>
  <c r="AE223" i="21"/>
  <c r="AE224" i="21"/>
  <c r="AE162" i="21"/>
  <c r="AE163" i="21"/>
  <c r="AE164" i="21"/>
  <c r="AE165" i="21"/>
  <c r="AE166" i="21"/>
  <c r="AE167" i="21"/>
  <c r="AE168" i="21"/>
  <c r="AE169" i="21"/>
  <c r="AE170" i="21"/>
  <c r="AE171" i="21"/>
  <c r="AE172" i="21"/>
  <c r="AE173" i="21"/>
  <c r="AE174" i="21"/>
  <c r="AE175" i="21"/>
  <c r="AE176" i="21"/>
  <c r="AE177" i="21"/>
  <c r="AE178" i="21"/>
  <c r="AE179" i="21"/>
  <c r="AE180" i="21"/>
  <c r="AE181" i="21"/>
  <c r="AE182" i="21"/>
  <c r="AE183" i="21"/>
  <c r="AE184" i="21"/>
  <c r="AE185" i="21"/>
  <c r="AE186" i="21"/>
  <c r="AE187" i="21"/>
  <c r="AE188" i="21"/>
  <c r="AE189" i="21"/>
  <c r="AE190" i="21"/>
  <c r="AE191" i="21"/>
  <c r="AE192" i="21"/>
  <c r="AE193" i="21"/>
  <c r="AE194" i="21"/>
  <c r="AE195" i="21"/>
  <c r="AE196" i="21"/>
  <c r="AE197" i="21"/>
  <c r="AE198" i="21"/>
  <c r="AE199" i="21"/>
  <c r="AE200" i="21"/>
  <c r="AE201" i="21"/>
  <c r="AE202" i="21"/>
  <c r="AE203" i="21"/>
  <c r="AE204" i="21"/>
  <c r="AE205" i="21"/>
  <c r="AE206" i="21"/>
  <c r="AE207" i="21"/>
  <c r="AE208" i="21"/>
  <c r="AE209" i="21"/>
  <c r="AE210" i="21"/>
  <c r="AE211" i="21"/>
  <c r="AE212" i="21"/>
  <c r="AE213" i="21"/>
  <c r="AE214" i="21"/>
  <c r="AE215" i="21"/>
  <c r="AE216" i="21"/>
  <c r="AE217" i="21"/>
  <c r="AE218" i="21"/>
  <c r="AE219" i="21"/>
  <c r="AE220" i="21"/>
  <c r="AE221" i="21"/>
  <c r="AE222" i="21"/>
  <c r="AE225" i="21"/>
  <c r="AE226" i="21"/>
  <c r="AE227" i="21"/>
  <c r="AE228" i="21"/>
  <c r="AE229" i="21"/>
  <c r="AE230" i="21"/>
  <c r="AE231" i="21"/>
  <c r="AC7" i="21"/>
  <c r="AC8" i="21"/>
  <c r="AC4" i="21"/>
  <c r="AC5" i="21"/>
  <c r="AC6" i="21"/>
  <c r="AC9" i="21"/>
  <c r="AC10" i="21"/>
  <c r="AC11" i="21"/>
  <c r="AC12" i="21"/>
  <c r="AC13" i="21"/>
  <c r="AC14" i="21"/>
  <c r="AC15" i="21"/>
  <c r="AC20" i="21"/>
  <c r="AC16" i="21"/>
  <c r="AC18" i="21"/>
  <c r="AC19" i="21"/>
  <c r="AC17" i="21"/>
  <c r="AC21" i="21"/>
  <c r="AC22" i="21"/>
  <c r="AC23" i="21"/>
  <c r="AC24" i="21"/>
  <c r="AC25" i="21"/>
  <c r="AC26" i="21"/>
  <c r="AC27" i="21"/>
  <c r="AC33" i="21"/>
  <c r="AC28" i="21"/>
  <c r="AC29" i="21"/>
  <c r="AC30" i="21"/>
  <c r="AC31" i="21"/>
  <c r="AC32" i="21"/>
  <c r="AC35" i="21"/>
  <c r="AC34" i="21"/>
  <c r="AC36" i="21"/>
  <c r="AC42" i="21"/>
  <c r="AC38" i="21"/>
  <c r="AC37" i="21"/>
  <c r="AC39" i="21"/>
  <c r="AC40" i="21"/>
  <c r="AC41" i="21"/>
  <c r="AC43" i="21"/>
  <c r="AC45" i="21"/>
  <c r="AC46" i="21"/>
  <c r="AC44" i="21"/>
  <c r="AC47" i="21"/>
  <c r="AC48" i="21"/>
  <c r="AC49" i="21"/>
  <c r="AC51" i="21"/>
  <c r="AC52" i="21"/>
  <c r="AC50" i="21"/>
  <c r="AC53" i="21"/>
  <c r="AC54" i="21"/>
  <c r="AC55" i="21"/>
  <c r="AC56" i="21"/>
  <c r="AC57" i="21"/>
  <c r="AC58" i="21"/>
  <c r="AC59" i="21"/>
  <c r="AC60" i="21"/>
  <c r="AC61" i="21"/>
  <c r="AC62" i="21"/>
  <c r="AC63" i="21"/>
  <c r="AC64" i="21"/>
  <c r="AC65" i="21"/>
  <c r="AC66" i="21"/>
  <c r="AC67" i="21"/>
  <c r="AC68" i="21"/>
  <c r="AC69" i="21"/>
  <c r="AC96" i="21"/>
  <c r="AC70" i="21"/>
  <c r="AC71" i="21"/>
  <c r="AC72" i="21"/>
  <c r="AC73" i="21"/>
  <c r="AC74" i="21"/>
  <c r="AC75" i="21"/>
  <c r="AC76" i="21"/>
  <c r="AC77" i="21"/>
  <c r="AC78" i="21"/>
  <c r="AC79" i="21"/>
  <c r="AC97" i="21"/>
  <c r="AC80" i="21"/>
  <c r="AC81" i="21"/>
  <c r="AC82" i="21"/>
  <c r="AC83" i="21"/>
  <c r="AC84" i="21"/>
  <c r="AC85" i="21"/>
  <c r="AC86" i="21"/>
  <c r="AC87" i="21"/>
  <c r="AC88" i="21"/>
  <c r="AC89" i="21"/>
  <c r="AC90" i="21"/>
  <c r="AC91" i="21"/>
  <c r="AC92" i="21"/>
  <c r="AC93" i="21"/>
  <c r="AC94" i="21"/>
  <c r="AC95" i="21"/>
  <c r="AC98" i="21"/>
  <c r="AC99" i="21"/>
  <c r="AC100" i="21"/>
  <c r="AC101" i="21"/>
  <c r="AC102" i="21"/>
  <c r="AC103" i="21"/>
  <c r="AC104" i="21"/>
  <c r="AC158" i="21"/>
  <c r="AC105" i="21"/>
  <c r="AC106" i="21"/>
  <c r="AC107" i="21"/>
  <c r="AC108" i="21"/>
  <c r="AC109" i="21"/>
  <c r="AC110" i="21"/>
  <c r="AC111" i="21"/>
  <c r="AC112" i="21"/>
  <c r="AC113" i="21"/>
  <c r="AC114" i="21"/>
  <c r="AC128" i="21"/>
  <c r="AC129" i="21"/>
  <c r="AC115" i="21"/>
  <c r="AC116" i="21"/>
  <c r="AC117" i="21"/>
  <c r="AC118" i="21"/>
  <c r="AC119" i="21"/>
  <c r="AC120" i="21"/>
  <c r="AC121" i="21"/>
  <c r="AC122" i="21"/>
  <c r="AC123" i="21"/>
  <c r="AC124" i="21"/>
  <c r="AC125" i="21"/>
  <c r="AC126" i="21"/>
  <c r="AC127" i="21"/>
  <c r="AC130" i="21"/>
  <c r="AC131" i="21"/>
  <c r="AC132" i="21"/>
  <c r="AC133" i="21"/>
  <c r="AC134" i="21"/>
  <c r="AC135" i="21"/>
  <c r="AC136" i="21"/>
  <c r="AC137" i="21"/>
  <c r="AC138" i="21"/>
  <c r="AC139" i="21"/>
  <c r="AC140" i="21"/>
  <c r="AC141" i="21"/>
  <c r="AC147" i="21"/>
  <c r="AC142" i="21"/>
  <c r="AC143" i="21"/>
  <c r="AC144" i="21"/>
  <c r="AC145" i="21"/>
  <c r="AC146" i="21"/>
  <c r="AC148" i="21"/>
  <c r="AC149" i="21"/>
  <c r="AC150" i="21"/>
  <c r="AC151" i="21"/>
  <c r="AC152" i="21"/>
  <c r="AC153" i="21"/>
  <c r="AC154" i="21"/>
  <c r="AC155" i="21"/>
  <c r="AC156" i="21"/>
  <c r="AC157" i="21"/>
  <c r="AC161" i="21"/>
  <c r="AC159" i="21"/>
  <c r="AC160" i="21"/>
  <c r="AC223" i="21"/>
  <c r="AC224" i="21"/>
  <c r="AC162" i="21"/>
  <c r="AC163" i="21"/>
  <c r="AC164" i="21"/>
  <c r="AC165" i="21"/>
  <c r="AC166" i="21"/>
  <c r="AC167" i="21"/>
  <c r="AC168" i="21"/>
  <c r="AC169" i="21"/>
  <c r="AC170" i="21"/>
  <c r="AC171" i="21"/>
  <c r="AC172" i="21"/>
  <c r="AC173" i="21"/>
  <c r="AC174" i="21"/>
  <c r="AC175" i="21"/>
  <c r="AC176" i="21"/>
  <c r="AC177" i="21"/>
  <c r="AC178" i="21"/>
  <c r="AC179" i="21"/>
  <c r="AC180" i="21"/>
  <c r="AC181" i="21"/>
  <c r="AC182" i="21"/>
  <c r="AC183" i="21"/>
  <c r="AC184" i="21"/>
  <c r="AC185" i="21"/>
  <c r="AC186" i="21"/>
  <c r="AC187" i="21"/>
  <c r="AC188" i="21"/>
  <c r="AC189" i="21"/>
  <c r="AC190" i="21"/>
  <c r="AC191" i="21"/>
  <c r="AC192" i="21"/>
  <c r="AC193" i="21"/>
  <c r="AC194" i="21"/>
  <c r="AC195" i="21"/>
  <c r="AC196" i="21"/>
  <c r="AC197" i="21"/>
  <c r="AC198" i="21"/>
  <c r="AC199" i="21"/>
  <c r="AC200" i="21"/>
  <c r="AC201" i="21"/>
  <c r="AC202" i="21"/>
  <c r="AC203" i="21"/>
  <c r="AC204" i="21"/>
  <c r="AC205" i="21"/>
  <c r="AC206" i="21"/>
  <c r="AC207" i="21"/>
  <c r="AC208" i="21"/>
  <c r="AC209" i="21"/>
  <c r="AC210" i="21"/>
  <c r="AC211" i="21"/>
  <c r="AC212" i="21"/>
  <c r="AC213" i="21"/>
  <c r="AC214" i="21"/>
  <c r="AC215" i="21"/>
  <c r="AC216" i="21"/>
  <c r="AC217" i="21"/>
  <c r="AC218" i="21"/>
  <c r="AC219" i="21"/>
  <c r="AC220" i="21"/>
  <c r="AC221" i="21"/>
  <c r="AC222" i="21"/>
  <c r="AC225" i="21"/>
  <c r="AC226" i="21"/>
  <c r="AC227" i="21"/>
  <c r="AC228" i="21"/>
  <c r="AC229" i="21"/>
  <c r="AC230" i="21"/>
  <c r="AC231" i="21"/>
  <c r="AA7" i="21"/>
  <c r="AA8" i="21"/>
  <c r="AA4" i="21"/>
  <c r="AA5" i="21"/>
  <c r="AA6" i="21"/>
  <c r="AA9" i="21"/>
  <c r="AA10" i="21"/>
  <c r="AA11" i="21"/>
  <c r="AA12" i="21"/>
  <c r="AA13" i="21"/>
  <c r="AA14" i="21"/>
  <c r="AA15" i="21"/>
  <c r="AA20" i="21"/>
  <c r="AA16" i="21"/>
  <c r="AA18" i="21"/>
  <c r="AA19" i="21"/>
  <c r="AA17" i="21"/>
  <c r="AA21" i="21"/>
  <c r="AA22" i="21"/>
  <c r="AA23" i="21"/>
  <c r="AA24" i="21"/>
  <c r="AA25" i="21"/>
  <c r="AA26" i="21"/>
  <c r="AA27" i="21"/>
  <c r="AA33" i="21"/>
  <c r="AA28" i="21"/>
  <c r="AA29" i="21"/>
  <c r="AA30" i="21"/>
  <c r="AA31" i="21"/>
  <c r="AA32" i="21"/>
  <c r="AA35" i="21"/>
  <c r="AA34" i="21"/>
  <c r="AA36" i="21"/>
  <c r="AA42" i="21"/>
  <c r="AA38" i="21"/>
  <c r="AA37" i="21"/>
  <c r="AA39" i="21"/>
  <c r="AA40" i="21"/>
  <c r="AA41" i="21"/>
  <c r="AA43" i="21"/>
  <c r="AA45" i="21"/>
  <c r="AA46" i="21"/>
  <c r="AA44" i="21"/>
  <c r="AA47" i="21"/>
  <c r="AA48" i="21"/>
  <c r="AA49" i="21"/>
  <c r="AA51" i="21"/>
  <c r="AA52" i="21"/>
  <c r="AA50" i="21"/>
  <c r="AA53" i="21"/>
  <c r="AA54" i="21"/>
  <c r="AA55" i="21"/>
  <c r="AA56" i="21"/>
  <c r="AA57" i="21"/>
  <c r="AA58" i="21"/>
  <c r="AA59" i="21"/>
  <c r="AA60" i="21"/>
  <c r="AA61" i="21"/>
  <c r="AA62" i="21"/>
  <c r="AA63" i="21"/>
  <c r="AA64" i="21"/>
  <c r="AA65" i="21"/>
  <c r="AA66" i="21"/>
  <c r="AA67" i="21"/>
  <c r="AA68" i="21"/>
  <c r="AA69" i="21"/>
  <c r="AA96" i="21"/>
  <c r="AA70" i="21"/>
  <c r="AA71" i="21"/>
  <c r="AA72" i="21"/>
  <c r="AA73" i="21"/>
  <c r="AA74" i="21"/>
  <c r="AA75" i="21"/>
  <c r="AA76" i="21"/>
  <c r="AA77" i="21"/>
  <c r="AA78" i="21"/>
  <c r="AA79" i="21"/>
  <c r="AA97" i="21"/>
  <c r="AA80" i="21"/>
  <c r="AA81" i="21"/>
  <c r="AA82" i="21"/>
  <c r="AA83" i="21"/>
  <c r="AA84" i="21"/>
  <c r="AA85" i="21"/>
  <c r="AA86" i="21"/>
  <c r="AA87" i="21"/>
  <c r="AA88" i="21"/>
  <c r="AA89" i="21"/>
  <c r="AA90" i="21"/>
  <c r="AA91" i="21"/>
  <c r="AA92" i="21"/>
  <c r="AA93" i="21"/>
  <c r="AA94" i="21"/>
  <c r="AA95" i="21"/>
  <c r="AA98" i="21"/>
  <c r="AA99" i="21"/>
  <c r="AA100" i="21"/>
  <c r="AA101" i="21"/>
  <c r="AA102" i="21"/>
  <c r="AA103" i="21"/>
  <c r="AA104" i="21"/>
  <c r="AA158" i="21"/>
  <c r="AA105" i="21"/>
  <c r="AA106" i="21"/>
  <c r="AA107" i="21"/>
  <c r="AA108" i="21"/>
  <c r="AA109" i="21"/>
  <c r="AA110" i="21"/>
  <c r="AA111" i="21"/>
  <c r="AA112" i="21"/>
  <c r="AA113" i="21"/>
  <c r="AA114" i="21"/>
  <c r="AA128" i="21"/>
  <c r="AA129" i="21"/>
  <c r="AA115" i="21"/>
  <c r="AA116" i="21"/>
  <c r="AA117" i="21"/>
  <c r="AA118" i="21"/>
  <c r="AA119" i="21"/>
  <c r="AA120" i="21"/>
  <c r="AA121" i="21"/>
  <c r="AA122" i="21"/>
  <c r="AA123" i="21"/>
  <c r="AA124" i="21"/>
  <c r="AA125" i="21"/>
  <c r="AA126" i="21"/>
  <c r="AA127" i="21"/>
  <c r="AA130" i="21"/>
  <c r="AA131" i="21"/>
  <c r="AA132" i="21"/>
  <c r="AA133" i="21"/>
  <c r="AA134" i="21"/>
  <c r="AA135" i="21"/>
  <c r="AA136" i="21"/>
  <c r="AA137" i="21"/>
  <c r="AA138" i="21"/>
  <c r="AA139" i="21"/>
  <c r="AA140" i="21"/>
  <c r="AA141" i="21"/>
  <c r="AA147" i="21"/>
  <c r="AA142" i="21"/>
  <c r="AA143" i="21"/>
  <c r="AA144" i="21"/>
  <c r="AA145" i="21"/>
  <c r="AA146" i="21"/>
  <c r="AA148" i="21"/>
  <c r="AA149" i="21"/>
  <c r="AA150" i="21"/>
  <c r="AA151" i="21"/>
  <c r="AA152" i="21"/>
  <c r="AA153" i="21"/>
  <c r="AA154" i="21"/>
  <c r="AA155" i="21"/>
  <c r="AA156" i="21"/>
  <c r="AA157" i="21"/>
  <c r="AA161" i="21"/>
  <c r="AA159" i="21"/>
  <c r="AA160" i="21"/>
  <c r="AA223" i="21"/>
  <c r="AA224" i="21"/>
  <c r="AA162" i="21"/>
  <c r="AA163" i="21"/>
  <c r="AA164" i="21"/>
  <c r="AA165" i="21"/>
  <c r="AA166" i="21"/>
  <c r="AA167" i="21"/>
  <c r="AA168" i="21"/>
  <c r="AA169" i="21"/>
  <c r="AA170" i="21"/>
  <c r="AA171" i="21"/>
  <c r="AA172" i="21"/>
  <c r="AA173" i="21"/>
  <c r="AA174" i="21"/>
  <c r="AA175" i="21"/>
  <c r="AA176" i="21"/>
  <c r="AA177" i="21"/>
  <c r="AA178" i="21"/>
  <c r="AA179" i="21"/>
  <c r="AA180" i="21"/>
  <c r="AA181" i="21"/>
  <c r="AA182" i="21"/>
  <c r="AA183" i="21"/>
  <c r="AA184" i="21"/>
  <c r="AA185" i="21"/>
  <c r="AA186" i="21"/>
  <c r="AA187" i="21"/>
  <c r="AA188" i="21"/>
  <c r="AA189" i="21"/>
  <c r="AA190" i="21"/>
  <c r="AA191" i="21"/>
  <c r="AA192" i="21"/>
  <c r="AA193" i="21"/>
  <c r="AA194" i="21"/>
  <c r="AA195" i="21"/>
  <c r="AA196" i="21"/>
  <c r="AA197" i="21"/>
  <c r="AA198" i="21"/>
  <c r="AA199" i="21"/>
  <c r="AA200" i="21"/>
  <c r="AA201" i="21"/>
  <c r="AA202" i="21"/>
  <c r="AA203" i="21"/>
  <c r="AA204" i="21"/>
  <c r="AA205" i="21"/>
  <c r="AA206" i="21"/>
  <c r="AA207" i="21"/>
  <c r="AA208" i="21"/>
  <c r="AA209" i="21"/>
  <c r="AA210" i="21"/>
  <c r="AA211" i="21"/>
  <c r="AA212" i="21"/>
  <c r="AA213" i="21"/>
  <c r="AA214" i="21"/>
  <c r="AA215" i="21"/>
  <c r="AA216" i="21"/>
  <c r="AA217" i="21"/>
  <c r="AA218" i="21"/>
  <c r="AA219" i="21"/>
  <c r="AA220" i="21"/>
  <c r="AA221" i="21"/>
  <c r="AA222" i="21"/>
  <c r="AA225" i="21"/>
  <c r="AA226" i="21"/>
  <c r="AA227" i="21"/>
  <c r="AA228" i="21"/>
  <c r="AA229" i="21"/>
  <c r="AA230" i="21"/>
  <c r="AA231" i="21"/>
  <c r="Y7" i="21"/>
  <c r="Y8" i="21"/>
  <c r="Y4" i="21"/>
  <c r="Y5" i="21"/>
  <c r="Y6" i="21"/>
  <c r="Y9" i="21"/>
  <c r="Y10" i="21"/>
  <c r="Y11" i="21"/>
  <c r="Y12" i="21"/>
  <c r="Y13" i="21"/>
  <c r="Y14" i="21"/>
  <c r="Y15" i="21"/>
  <c r="Y20" i="21"/>
  <c r="Y16" i="21"/>
  <c r="Y18" i="21"/>
  <c r="Y19" i="21"/>
  <c r="Y17" i="21"/>
  <c r="Y21" i="21"/>
  <c r="Y22" i="21"/>
  <c r="Y23" i="21"/>
  <c r="Y24" i="21"/>
  <c r="Y25" i="21"/>
  <c r="Y26" i="21"/>
  <c r="Y27" i="21"/>
  <c r="Y33" i="21"/>
  <c r="Y28" i="21"/>
  <c r="Y29" i="21"/>
  <c r="Y30" i="21"/>
  <c r="Y31" i="21"/>
  <c r="Y32" i="21"/>
  <c r="Y35" i="21"/>
  <c r="Y34" i="21"/>
  <c r="Y36" i="21"/>
  <c r="Y42" i="21"/>
  <c r="Y38" i="21"/>
  <c r="Y37" i="21"/>
  <c r="Y39" i="21"/>
  <c r="Y40" i="21"/>
  <c r="Y41" i="21"/>
  <c r="Y43" i="21"/>
  <c r="Y45" i="21"/>
  <c r="Y46" i="21"/>
  <c r="Y44" i="21"/>
  <c r="Y47" i="21"/>
  <c r="Y48" i="21"/>
  <c r="Y49" i="21"/>
  <c r="Y51" i="21"/>
  <c r="Y52" i="21"/>
  <c r="Y50" i="21"/>
  <c r="Y53" i="21"/>
  <c r="Y54" i="21"/>
  <c r="Y55" i="21"/>
  <c r="Y56" i="21"/>
  <c r="Y57" i="21"/>
  <c r="Y58" i="21"/>
  <c r="Y59" i="21"/>
  <c r="Y60" i="21"/>
  <c r="Y61" i="21"/>
  <c r="Y62" i="21"/>
  <c r="Y63" i="21"/>
  <c r="Y64" i="21"/>
  <c r="Y65" i="21"/>
  <c r="Y66" i="21"/>
  <c r="Y67" i="21"/>
  <c r="Y68" i="21"/>
  <c r="Y69" i="21"/>
  <c r="Y96" i="21"/>
  <c r="Y70" i="21"/>
  <c r="Y71" i="21"/>
  <c r="Y72" i="21"/>
  <c r="Y73" i="21"/>
  <c r="Y74" i="21"/>
  <c r="Y75" i="21"/>
  <c r="Y76" i="21"/>
  <c r="Y77" i="21"/>
  <c r="Y78" i="21"/>
  <c r="Y79" i="21"/>
  <c r="Y97" i="21"/>
  <c r="Y80" i="21"/>
  <c r="Y81" i="21"/>
  <c r="Y82" i="21"/>
  <c r="Y83" i="21"/>
  <c r="Y84" i="21"/>
  <c r="Y85" i="21"/>
  <c r="Y86" i="21"/>
  <c r="Y87" i="21"/>
  <c r="Y88" i="21"/>
  <c r="Y89" i="21"/>
  <c r="Y90" i="21"/>
  <c r="Y91" i="21"/>
  <c r="Y92" i="21"/>
  <c r="Y93" i="21"/>
  <c r="Y94" i="21"/>
  <c r="Y95" i="21"/>
  <c r="Y98" i="21"/>
  <c r="Y99" i="21"/>
  <c r="Y100" i="21"/>
  <c r="Y101" i="21"/>
  <c r="Y102" i="21"/>
  <c r="Y103" i="21"/>
  <c r="Y104" i="21"/>
  <c r="Y158" i="21"/>
  <c r="Y105" i="21"/>
  <c r="Y106" i="21"/>
  <c r="Y107" i="21"/>
  <c r="Y108" i="21"/>
  <c r="Y109" i="21"/>
  <c r="Y110" i="21"/>
  <c r="Y111" i="21"/>
  <c r="Y112" i="21"/>
  <c r="Y113" i="21"/>
  <c r="Y114" i="21"/>
  <c r="Y128" i="21"/>
  <c r="Y129" i="21"/>
  <c r="Y115" i="21"/>
  <c r="Y116" i="21"/>
  <c r="Y117" i="21"/>
  <c r="Y118" i="21"/>
  <c r="Y119" i="21"/>
  <c r="Y120" i="21"/>
  <c r="Y121" i="21"/>
  <c r="Y122" i="21"/>
  <c r="Y123" i="21"/>
  <c r="Y124" i="21"/>
  <c r="Y125" i="21"/>
  <c r="Y126" i="21"/>
  <c r="Y127" i="21"/>
  <c r="Y130" i="21"/>
  <c r="Y131" i="21"/>
  <c r="Y132" i="21"/>
  <c r="Y133" i="21"/>
  <c r="Y134" i="21"/>
  <c r="Y135" i="21"/>
  <c r="Y136" i="21"/>
  <c r="Y137" i="21"/>
  <c r="Y138" i="21"/>
  <c r="Y139" i="21"/>
  <c r="Y140" i="21"/>
  <c r="Y141" i="21"/>
  <c r="Y147" i="21"/>
  <c r="Y142" i="21"/>
  <c r="Y143" i="21"/>
  <c r="Y144" i="21"/>
  <c r="Y145" i="21"/>
  <c r="Y146" i="21"/>
  <c r="Y148" i="21"/>
  <c r="Y149" i="21"/>
  <c r="Y150" i="21"/>
  <c r="Y151" i="21"/>
  <c r="Y152" i="21"/>
  <c r="Y153" i="21"/>
  <c r="Y154" i="21"/>
  <c r="Y155" i="21"/>
  <c r="Y156" i="21"/>
  <c r="Y157" i="21"/>
  <c r="Y161" i="21"/>
  <c r="Y159" i="21"/>
  <c r="Y160" i="21"/>
  <c r="Y223" i="21"/>
  <c r="Y224" i="21"/>
  <c r="Y162" i="21"/>
  <c r="Y163" i="21"/>
  <c r="Y164" i="21"/>
  <c r="Y165" i="21"/>
  <c r="Y166" i="21"/>
  <c r="Y167" i="21"/>
  <c r="Y168" i="21"/>
  <c r="Y169" i="21"/>
  <c r="Y170" i="21"/>
  <c r="Y171" i="21"/>
  <c r="Y172" i="21"/>
  <c r="Y173" i="21"/>
  <c r="Y174" i="21"/>
  <c r="Y175" i="21"/>
  <c r="Y176" i="21"/>
  <c r="Y177" i="21"/>
  <c r="Y178" i="21"/>
  <c r="Y179" i="21"/>
  <c r="Y180" i="21"/>
  <c r="Y181" i="21"/>
  <c r="Y182" i="21"/>
  <c r="Y183" i="21"/>
  <c r="Y184" i="21"/>
  <c r="Y185" i="21"/>
  <c r="Y186" i="21"/>
  <c r="Y187" i="21"/>
  <c r="Y188" i="21"/>
  <c r="Y189" i="21"/>
  <c r="Y190" i="21"/>
  <c r="Y191" i="21"/>
  <c r="Y192" i="21"/>
  <c r="Y193" i="21"/>
  <c r="Y194" i="21"/>
  <c r="Y195" i="21"/>
  <c r="Y196" i="21"/>
  <c r="Y197" i="21"/>
  <c r="Y198" i="21"/>
  <c r="Y199" i="21"/>
  <c r="Y200" i="21"/>
  <c r="Y201" i="21"/>
  <c r="Y202" i="21"/>
  <c r="Y203" i="21"/>
  <c r="Y204" i="21"/>
  <c r="Y205" i="21"/>
  <c r="Y206" i="21"/>
  <c r="Y207" i="21"/>
  <c r="Y208" i="21"/>
  <c r="Y209" i="21"/>
  <c r="Y210" i="21"/>
  <c r="Y211" i="21"/>
  <c r="Y212" i="21"/>
  <c r="Y213" i="21"/>
  <c r="Y214" i="21"/>
  <c r="Y215" i="21"/>
  <c r="Y216" i="21"/>
  <c r="Y217" i="21"/>
  <c r="Y218" i="21"/>
  <c r="Y219" i="21"/>
  <c r="Y220" i="21"/>
  <c r="Y221" i="21"/>
  <c r="Y222" i="21"/>
  <c r="Y225" i="21"/>
  <c r="Y226" i="21"/>
  <c r="Y227" i="21"/>
  <c r="Y228" i="21"/>
  <c r="Y229" i="21"/>
  <c r="Y230" i="21"/>
  <c r="Y231" i="21"/>
  <c r="W7" i="21"/>
  <c r="W8" i="21"/>
  <c r="W4" i="21"/>
  <c r="W5" i="21"/>
  <c r="W6" i="21"/>
  <c r="W9" i="21"/>
  <c r="W10" i="21"/>
  <c r="W11" i="21"/>
  <c r="W12" i="21"/>
  <c r="W13" i="21"/>
  <c r="W14" i="21"/>
  <c r="W15" i="21"/>
  <c r="W20" i="21"/>
  <c r="W16" i="21"/>
  <c r="W18" i="21"/>
  <c r="W19" i="21"/>
  <c r="W17" i="21"/>
  <c r="W21" i="21"/>
  <c r="W22" i="21"/>
  <c r="W23" i="21"/>
  <c r="W24" i="21"/>
  <c r="W25" i="21"/>
  <c r="W26" i="21"/>
  <c r="W27" i="21"/>
  <c r="W33" i="21"/>
  <c r="W28" i="21"/>
  <c r="W29" i="21"/>
  <c r="W30" i="21"/>
  <c r="W31" i="21"/>
  <c r="W32" i="21"/>
  <c r="W35" i="21"/>
  <c r="W34" i="21"/>
  <c r="W36" i="21"/>
  <c r="W42" i="21"/>
  <c r="W38" i="21"/>
  <c r="W37" i="21"/>
  <c r="W39" i="21"/>
  <c r="W40" i="21"/>
  <c r="W41" i="21"/>
  <c r="W43" i="21"/>
  <c r="W45" i="21"/>
  <c r="W46" i="21"/>
  <c r="W44" i="21"/>
  <c r="W47" i="21"/>
  <c r="W48" i="21"/>
  <c r="W49" i="21"/>
  <c r="W51" i="21"/>
  <c r="W52" i="21"/>
  <c r="W50" i="21"/>
  <c r="W53" i="21"/>
  <c r="W54" i="21"/>
  <c r="W55" i="21"/>
  <c r="W56" i="21"/>
  <c r="W57" i="21"/>
  <c r="W58" i="21"/>
  <c r="W59" i="21"/>
  <c r="W60" i="21"/>
  <c r="W61" i="21"/>
  <c r="W62" i="21"/>
  <c r="W63" i="21"/>
  <c r="W64" i="21"/>
  <c r="W65" i="21"/>
  <c r="W66" i="21"/>
  <c r="W67" i="21"/>
  <c r="W68" i="21"/>
  <c r="W69" i="21"/>
  <c r="W96" i="21"/>
  <c r="W70" i="21"/>
  <c r="W71" i="21"/>
  <c r="W72" i="21"/>
  <c r="W73" i="21"/>
  <c r="W74" i="21"/>
  <c r="W75" i="21"/>
  <c r="W76" i="21"/>
  <c r="W77" i="21"/>
  <c r="W78" i="21"/>
  <c r="W79" i="21"/>
  <c r="W97" i="21"/>
  <c r="W80" i="21"/>
  <c r="W81" i="21"/>
  <c r="W82" i="21"/>
  <c r="W83" i="21"/>
  <c r="W84" i="21"/>
  <c r="W85" i="21"/>
  <c r="W86" i="21"/>
  <c r="W87" i="21"/>
  <c r="W88" i="21"/>
  <c r="W89" i="21"/>
  <c r="W90" i="21"/>
  <c r="W91" i="21"/>
  <c r="W92" i="21"/>
  <c r="W93" i="21"/>
  <c r="W94" i="21"/>
  <c r="W95" i="21"/>
  <c r="W98" i="21"/>
  <c r="W99" i="21"/>
  <c r="W100" i="21"/>
  <c r="W101" i="21"/>
  <c r="W102" i="21"/>
  <c r="W103" i="21"/>
  <c r="W104" i="21"/>
  <c r="W158" i="21"/>
  <c r="W105" i="21"/>
  <c r="W106" i="21"/>
  <c r="W107" i="21"/>
  <c r="W108" i="21"/>
  <c r="W109" i="21"/>
  <c r="W110" i="21"/>
  <c r="W111" i="21"/>
  <c r="W112" i="21"/>
  <c r="W113" i="21"/>
  <c r="W114" i="21"/>
  <c r="W128" i="21"/>
  <c r="W129" i="21"/>
  <c r="W115" i="21"/>
  <c r="W116" i="21"/>
  <c r="W117" i="21"/>
  <c r="W118" i="21"/>
  <c r="W119" i="21"/>
  <c r="W120" i="21"/>
  <c r="W121" i="21"/>
  <c r="W122" i="21"/>
  <c r="W123" i="21"/>
  <c r="W124" i="21"/>
  <c r="W125" i="21"/>
  <c r="W126" i="21"/>
  <c r="W127" i="21"/>
  <c r="W130" i="21"/>
  <c r="W131" i="21"/>
  <c r="W132" i="21"/>
  <c r="W133" i="21"/>
  <c r="W134" i="21"/>
  <c r="W135" i="21"/>
  <c r="W136" i="21"/>
  <c r="W137" i="21"/>
  <c r="W138" i="21"/>
  <c r="W139" i="21"/>
  <c r="W140" i="21"/>
  <c r="W141" i="21"/>
  <c r="W147" i="21"/>
  <c r="W142" i="21"/>
  <c r="W143" i="21"/>
  <c r="W144" i="21"/>
  <c r="W145" i="21"/>
  <c r="W146" i="21"/>
  <c r="W148" i="21"/>
  <c r="W149" i="21"/>
  <c r="W150" i="21"/>
  <c r="W151" i="21"/>
  <c r="W152" i="21"/>
  <c r="W153" i="21"/>
  <c r="W154" i="21"/>
  <c r="W155" i="21"/>
  <c r="W156" i="21"/>
  <c r="W157" i="21"/>
  <c r="W161" i="21"/>
  <c r="W159" i="21"/>
  <c r="W160" i="21"/>
  <c r="W223" i="21"/>
  <c r="W224" i="21"/>
  <c r="W162" i="21"/>
  <c r="W163" i="21"/>
  <c r="W164" i="21"/>
  <c r="W165" i="21"/>
  <c r="W166" i="21"/>
  <c r="W167" i="21"/>
  <c r="W168" i="21"/>
  <c r="W169" i="21"/>
  <c r="W170" i="21"/>
  <c r="W171" i="21"/>
  <c r="W172" i="21"/>
  <c r="W173" i="21"/>
  <c r="W174" i="21"/>
  <c r="W175" i="21"/>
  <c r="W176" i="21"/>
  <c r="W177" i="21"/>
  <c r="W178" i="21"/>
  <c r="W179" i="21"/>
  <c r="W180" i="21"/>
  <c r="W181" i="21"/>
  <c r="W182" i="21"/>
  <c r="W183" i="21"/>
  <c r="W184" i="21"/>
  <c r="W185" i="21"/>
  <c r="W186" i="21"/>
  <c r="W187" i="21"/>
  <c r="W188" i="21"/>
  <c r="W189" i="21"/>
  <c r="W190" i="21"/>
  <c r="W191" i="21"/>
  <c r="W192" i="21"/>
  <c r="W193" i="21"/>
  <c r="W194" i="21"/>
  <c r="W195" i="21"/>
  <c r="W196" i="21"/>
  <c r="W197" i="21"/>
  <c r="W198" i="21"/>
  <c r="W199" i="21"/>
  <c r="W200" i="21"/>
  <c r="W201" i="21"/>
  <c r="W202" i="21"/>
  <c r="W203" i="21"/>
  <c r="W204" i="21"/>
  <c r="W205" i="21"/>
  <c r="W206" i="21"/>
  <c r="W207" i="21"/>
  <c r="W208" i="21"/>
  <c r="W209" i="21"/>
  <c r="W210" i="21"/>
  <c r="W211" i="21"/>
  <c r="W212" i="21"/>
  <c r="W213" i="21"/>
  <c r="W214" i="21"/>
  <c r="W215" i="21"/>
  <c r="W216" i="21"/>
  <c r="W217" i="21"/>
  <c r="W218" i="21"/>
  <c r="W219" i="21"/>
  <c r="W220" i="21"/>
  <c r="W221" i="21"/>
  <c r="W222" i="21"/>
  <c r="W225" i="21"/>
  <c r="W226" i="21"/>
  <c r="W227" i="21"/>
  <c r="W228" i="21"/>
  <c r="W229" i="21"/>
  <c r="W230" i="21"/>
  <c r="W231" i="21"/>
  <c r="U7" i="21"/>
  <c r="U8" i="21"/>
  <c r="U4" i="21"/>
  <c r="U5" i="21"/>
  <c r="U6" i="21"/>
  <c r="U9" i="21"/>
  <c r="U10" i="21"/>
  <c r="U11" i="21"/>
  <c r="U12" i="21"/>
  <c r="U13" i="21"/>
  <c r="U14" i="21"/>
  <c r="U15" i="21"/>
  <c r="U20" i="21"/>
  <c r="U16" i="21"/>
  <c r="U18" i="21"/>
  <c r="U19" i="21"/>
  <c r="U17" i="21"/>
  <c r="U21" i="21"/>
  <c r="U22" i="21"/>
  <c r="U23" i="21"/>
  <c r="U24" i="21"/>
  <c r="U25" i="21"/>
  <c r="U26" i="21"/>
  <c r="U27" i="21"/>
  <c r="U33" i="21"/>
  <c r="U28" i="21"/>
  <c r="U29" i="21"/>
  <c r="U30" i="21"/>
  <c r="U31" i="21"/>
  <c r="U32" i="21"/>
  <c r="U35" i="21"/>
  <c r="U34" i="21"/>
  <c r="U36" i="21"/>
  <c r="U42" i="21"/>
  <c r="U38" i="21"/>
  <c r="U37" i="21"/>
  <c r="U39" i="21"/>
  <c r="U40" i="21"/>
  <c r="U41" i="21"/>
  <c r="U43" i="21"/>
  <c r="U45" i="21"/>
  <c r="U46" i="21"/>
  <c r="U44" i="21"/>
  <c r="U47" i="21"/>
  <c r="U48" i="21"/>
  <c r="U49" i="21"/>
  <c r="U51" i="21"/>
  <c r="U52" i="21"/>
  <c r="U50" i="21"/>
  <c r="U53" i="21"/>
  <c r="U54" i="21"/>
  <c r="U55" i="21"/>
  <c r="U56" i="21"/>
  <c r="U57" i="21"/>
  <c r="U58" i="21"/>
  <c r="U59" i="21"/>
  <c r="U60" i="21"/>
  <c r="U61" i="21"/>
  <c r="U62" i="21"/>
  <c r="U63" i="21"/>
  <c r="U64" i="21"/>
  <c r="U65" i="21"/>
  <c r="U66" i="21"/>
  <c r="U67" i="21"/>
  <c r="U68" i="21"/>
  <c r="U69" i="21"/>
  <c r="U96" i="21"/>
  <c r="U70" i="21"/>
  <c r="U71" i="21"/>
  <c r="U72" i="21"/>
  <c r="U73" i="21"/>
  <c r="U74" i="21"/>
  <c r="U75" i="21"/>
  <c r="U76" i="21"/>
  <c r="U77" i="21"/>
  <c r="U78" i="21"/>
  <c r="U79" i="21"/>
  <c r="U97" i="21"/>
  <c r="U80" i="21"/>
  <c r="U81" i="21"/>
  <c r="U82" i="21"/>
  <c r="U83" i="21"/>
  <c r="U84" i="21"/>
  <c r="U85" i="21"/>
  <c r="U86" i="21"/>
  <c r="U87" i="21"/>
  <c r="U88" i="21"/>
  <c r="U89" i="21"/>
  <c r="U90" i="21"/>
  <c r="U91" i="21"/>
  <c r="U92" i="21"/>
  <c r="U93" i="21"/>
  <c r="U94" i="21"/>
  <c r="U95" i="21"/>
  <c r="U98" i="21"/>
  <c r="U99" i="21"/>
  <c r="U100" i="21"/>
  <c r="U101" i="21"/>
  <c r="U102" i="21"/>
  <c r="U103" i="21"/>
  <c r="U104" i="21"/>
  <c r="U158" i="21"/>
  <c r="U105" i="21"/>
  <c r="U106" i="21"/>
  <c r="U107" i="21"/>
  <c r="U108" i="21"/>
  <c r="U109" i="21"/>
  <c r="U110" i="21"/>
  <c r="U111" i="21"/>
  <c r="U112" i="21"/>
  <c r="U113" i="21"/>
  <c r="U114" i="21"/>
  <c r="U128" i="21"/>
  <c r="U129" i="21"/>
  <c r="U115" i="21"/>
  <c r="U116" i="21"/>
  <c r="U117" i="21"/>
  <c r="U118" i="21"/>
  <c r="U119" i="21"/>
  <c r="U120" i="21"/>
  <c r="U121" i="21"/>
  <c r="U122" i="21"/>
  <c r="U123" i="21"/>
  <c r="U124" i="21"/>
  <c r="U125" i="21"/>
  <c r="U126" i="21"/>
  <c r="U127" i="21"/>
  <c r="U130" i="21"/>
  <c r="U131" i="21"/>
  <c r="U132" i="21"/>
  <c r="U133" i="21"/>
  <c r="U134" i="21"/>
  <c r="U135" i="21"/>
  <c r="U136" i="21"/>
  <c r="U137" i="21"/>
  <c r="U138" i="21"/>
  <c r="U139" i="21"/>
  <c r="U140" i="21"/>
  <c r="U141" i="21"/>
  <c r="U147" i="21"/>
  <c r="U142" i="21"/>
  <c r="U143" i="21"/>
  <c r="U144" i="21"/>
  <c r="U145" i="21"/>
  <c r="U146" i="21"/>
  <c r="U148" i="21"/>
  <c r="U149" i="21"/>
  <c r="U150" i="21"/>
  <c r="U151" i="21"/>
  <c r="U152" i="21"/>
  <c r="U153" i="21"/>
  <c r="U154" i="21"/>
  <c r="U155" i="21"/>
  <c r="U156" i="21"/>
  <c r="U157" i="21"/>
  <c r="U161" i="21"/>
  <c r="U159" i="21"/>
  <c r="U160" i="21"/>
  <c r="U223" i="21"/>
  <c r="U224" i="21"/>
  <c r="U162" i="21"/>
  <c r="U163" i="21"/>
  <c r="U164" i="21"/>
  <c r="U165" i="21"/>
  <c r="U166" i="21"/>
  <c r="U167" i="21"/>
  <c r="U168" i="21"/>
  <c r="U169" i="21"/>
  <c r="U170" i="21"/>
  <c r="U171" i="21"/>
  <c r="U172" i="21"/>
  <c r="U173" i="21"/>
  <c r="U174" i="21"/>
  <c r="U175" i="21"/>
  <c r="U176" i="21"/>
  <c r="U177" i="21"/>
  <c r="U178" i="21"/>
  <c r="U179" i="21"/>
  <c r="U180" i="21"/>
  <c r="U181" i="21"/>
  <c r="U182" i="21"/>
  <c r="U183" i="21"/>
  <c r="U184" i="21"/>
  <c r="U185" i="21"/>
  <c r="U186" i="21"/>
  <c r="U187" i="21"/>
  <c r="U188" i="21"/>
  <c r="U189" i="21"/>
  <c r="U190" i="21"/>
  <c r="U191" i="21"/>
  <c r="U192" i="21"/>
  <c r="U193" i="21"/>
  <c r="U194" i="21"/>
  <c r="U195" i="21"/>
  <c r="U196" i="21"/>
  <c r="U197" i="21"/>
  <c r="U198" i="21"/>
  <c r="U199" i="21"/>
  <c r="U200" i="21"/>
  <c r="U201" i="21"/>
  <c r="U202" i="21"/>
  <c r="U203" i="21"/>
  <c r="U204" i="21"/>
  <c r="U205" i="21"/>
  <c r="U206" i="21"/>
  <c r="U207" i="21"/>
  <c r="U208" i="21"/>
  <c r="U209" i="21"/>
  <c r="U210" i="21"/>
  <c r="U211" i="21"/>
  <c r="U212" i="21"/>
  <c r="U213" i="21"/>
  <c r="U214" i="21"/>
  <c r="U215" i="21"/>
  <c r="U216" i="21"/>
  <c r="U217" i="21"/>
  <c r="U218" i="21"/>
  <c r="U219" i="21"/>
  <c r="U220" i="21"/>
  <c r="U221" i="21"/>
  <c r="U222" i="21"/>
  <c r="U225" i="21"/>
  <c r="U226" i="21"/>
  <c r="U227" i="21"/>
  <c r="U228" i="21"/>
  <c r="U229" i="21"/>
  <c r="U230" i="21"/>
  <c r="U231" i="21"/>
  <c r="S7" i="21"/>
  <c r="S8" i="21"/>
  <c r="S4" i="21"/>
  <c r="S5" i="21"/>
  <c r="S6" i="21"/>
  <c r="S9" i="21"/>
  <c r="S10" i="21"/>
  <c r="S11" i="21"/>
  <c r="S12" i="21"/>
  <c r="S13" i="21"/>
  <c r="S14" i="21"/>
  <c r="S15" i="21"/>
  <c r="S20" i="21"/>
  <c r="S16" i="21"/>
  <c r="S18" i="21"/>
  <c r="S19" i="21"/>
  <c r="S17" i="21"/>
  <c r="S21" i="21"/>
  <c r="S22" i="21"/>
  <c r="S23" i="21"/>
  <c r="S24" i="21"/>
  <c r="S25" i="21"/>
  <c r="S26" i="21"/>
  <c r="S27" i="21"/>
  <c r="S33" i="21"/>
  <c r="S28" i="21"/>
  <c r="S29" i="21"/>
  <c r="S30" i="21"/>
  <c r="S31" i="21"/>
  <c r="S32" i="21"/>
  <c r="S35" i="21"/>
  <c r="S34" i="21"/>
  <c r="S36" i="21"/>
  <c r="S42" i="21"/>
  <c r="S38" i="21"/>
  <c r="S37" i="21"/>
  <c r="S39" i="21"/>
  <c r="S40" i="21"/>
  <c r="S41" i="21"/>
  <c r="S43" i="21"/>
  <c r="S45" i="21"/>
  <c r="S46" i="21"/>
  <c r="S44" i="21"/>
  <c r="S47" i="21"/>
  <c r="S48" i="21"/>
  <c r="S49" i="21"/>
  <c r="S51" i="21"/>
  <c r="S52" i="21"/>
  <c r="S50" i="21"/>
  <c r="S53" i="21"/>
  <c r="S54" i="21"/>
  <c r="S55" i="21"/>
  <c r="S56" i="21"/>
  <c r="S57" i="21"/>
  <c r="S58" i="21"/>
  <c r="S59" i="21"/>
  <c r="S60" i="21"/>
  <c r="S61" i="21"/>
  <c r="S62" i="21"/>
  <c r="S63" i="21"/>
  <c r="S64" i="21"/>
  <c r="S65" i="21"/>
  <c r="S66" i="21"/>
  <c r="S67" i="21"/>
  <c r="S68" i="21"/>
  <c r="S69" i="21"/>
  <c r="S96" i="21"/>
  <c r="S70" i="21"/>
  <c r="S71" i="21"/>
  <c r="S72" i="21"/>
  <c r="S73" i="21"/>
  <c r="S74" i="21"/>
  <c r="S75" i="21"/>
  <c r="S76" i="21"/>
  <c r="S77" i="21"/>
  <c r="S78" i="21"/>
  <c r="S79" i="21"/>
  <c r="S97" i="21"/>
  <c r="S80" i="21"/>
  <c r="S81" i="21"/>
  <c r="S82" i="21"/>
  <c r="S83" i="21"/>
  <c r="S84" i="21"/>
  <c r="S85" i="21"/>
  <c r="S86" i="21"/>
  <c r="S87" i="21"/>
  <c r="S88" i="21"/>
  <c r="S89" i="21"/>
  <c r="S90" i="21"/>
  <c r="S91" i="21"/>
  <c r="S92" i="21"/>
  <c r="S93" i="21"/>
  <c r="S94" i="21"/>
  <c r="S95" i="21"/>
  <c r="S98" i="21"/>
  <c r="S99" i="21"/>
  <c r="S100" i="21"/>
  <c r="S101" i="21"/>
  <c r="S102" i="21"/>
  <c r="S103" i="21"/>
  <c r="S104" i="21"/>
  <c r="S158" i="21"/>
  <c r="S105" i="21"/>
  <c r="S106" i="21"/>
  <c r="S107" i="21"/>
  <c r="S108" i="21"/>
  <c r="S109" i="21"/>
  <c r="S110" i="21"/>
  <c r="S111" i="21"/>
  <c r="S112" i="21"/>
  <c r="S113" i="21"/>
  <c r="S114" i="21"/>
  <c r="S128" i="21"/>
  <c r="S129" i="21"/>
  <c r="S115" i="21"/>
  <c r="S116" i="21"/>
  <c r="S117" i="21"/>
  <c r="S118" i="21"/>
  <c r="S119" i="21"/>
  <c r="S120" i="21"/>
  <c r="S121" i="21"/>
  <c r="S122" i="21"/>
  <c r="S123" i="21"/>
  <c r="S124" i="21"/>
  <c r="S125" i="21"/>
  <c r="S126" i="21"/>
  <c r="S127" i="21"/>
  <c r="S130" i="21"/>
  <c r="S131" i="21"/>
  <c r="S132" i="21"/>
  <c r="S133" i="21"/>
  <c r="S134" i="21"/>
  <c r="S135" i="21"/>
  <c r="S136" i="21"/>
  <c r="S137" i="21"/>
  <c r="S138" i="21"/>
  <c r="S139" i="21"/>
  <c r="S140" i="21"/>
  <c r="S141" i="21"/>
  <c r="S147" i="21"/>
  <c r="S142" i="21"/>
  <c r="S143" i="21"/>
  <c r="S144" i="21"/>
  <c r="S145" i="21"/>
  <c r="S146" i="21"/>
  <c r="S148" i="21"/>
  <c r="S149" i="21"/>
  <c r="S150" i="21"/>
  <c r="S151" i="21"/>
  <c r="S152" i="21"/>
  <c r="S153" i="21"/>
  <c r="S154" i="21"/>
  <c r="S155" i="21"/>
  <c r="S156" i="21"/>
  <c r="S157" i="21"/>
  <c r="S161" i="21"/>
  <c r="S159" i="21"/>
  <c r="S160" i="21"/>
  <c r="S223" i="21"/>
  <c r="S224" i="21"/>
  <c r="S162" i="21"/>
  <c r="S163" i="21"/>
  <c r="S164" i="21"/>
  <c r="S165" i="21"/>
  <c r="S166" i="21"/>
  <c r="S167" i="21"/>
  <c r="S168" i="21"/>
  <c r="S169" i="21"/>
  <c r="S170" i="21"/>
  <c r="S171" i="21"/>
  <c r="S172" i="21"/>
  <c r="S173" i="21"/>
  <c r="S174" i="21"/>
  <c r="S175" i="21"/>
  <c r="S176" i="21"/>
  <c r="S177" i="21"/>
  <c r="S178" i="21"/>
  <c r="S179" i="21"/>
  <c r="S180" i="21"/>
  <c r="S181" i="21"/>
  <c r="S182" i="21"/>
  <c r="S183" i="21"/>
  <c r="S184" i="21"/>
  <c r="S185" i="21"/>
  <c r="S186" i="21"/>
  <c r="S187" i="21"/>
  <c r="S188" i="21"/>
  <c r="S189" i="21"/>
  <c r="S190" i="21"/>
  <c r="S191" i="21"/>
  <c r="S192" i="21"/>
  <c r="S193" i="21"/>
  <c r="S194" i="21"/>
  <c r="S195" i="21"/>
  <c r="S196" i="21"/>
  <c r="S197" i="21"/>
  <c r="S198" i="21"/>
  <c r="S199" i="21"/>
  <c r="S200" i="21"/>
  <c r="S201" i="21"/>
  <c r="S202" i="21"/>
  <c r="S203" i="21"/>
  <c r="S204" i="21"/>
  <c r="S205" i="21"/>
  <c r="S206" i="21"/>
  <c r="S207" i="21"/>
  <c r="S208" i="21"/>
  <c r="S209" i="21"/>
  <c r="S210" i="21"/>
  <c r="S211" i="21"/>
  <c r="S212" i="21"/>
  <c r="S213" i="21"/>
  <c r="S214" i="21"/>
  <c r="S215" i="21"/>
  <c r="S216" i="21"/>
  <c r="S217" i="21"/>
  <c r="S218" i="21"/>
  <c r="S219" i="21"/>
  <c r="S220" i="21"/>
  <c r="S221" i="21"/>
  <c r="S222" i="21"/>
  <c r="S225" i="21"/>
  <c r="S226" i="21"/>
  <c r="S227" i="21"/>
  <c r="S228" i="21"/>
  <c r="S229" i="21"/>
  <c r="S230" i="21"/>
  <c r="S231" i="21"/>
  <c r="Q7" i="21"/>
  <c r="Q8" i="21"/>
  <c r="Q4" i="21"/>
  <c r="Q5" i="21"/>
  <c r="Q6" i="21"/>
  <c r="Q9" i="21"/>
  <c r="Q10" i="21"/>
  <c r="Q11" i="21"/>
  <c r="Q12" i="21"/>
  <c r="Q13" i="21"/>
  <c r="Q14" i="21"/>
  <c r="Q15" i="21"/>
  <c r="Q20" i="21"/>
  <c r="Q16" i="21"/>
  <c r="Q18" i="21"/>
  <c r="Q19" i="21"/>
  <c r="Q17" i="21"/>
  <c r="Q21" i="21"/>
  <c r="Q22" i="21"/>
  <c r="Q23" i="21"/>
  <c r="Q24" i="21"/>
  <c r="Q25" i="21"/>
  <c r="Q26" i="21"/>
  <c r="Q27" i="21"/>
  <c r="Q33" i="21"/>
  <c r="Q28" i="21"/>
  <c r="Q29" i="21"/>
  <c r="Q30" i="21"/>
  <c r="Q31" i="21"/>
  <c r="Q32" i="21"/>
  <c r="Q35" i="21"/>
  <c r="Q34" i="21"/>
  <c r="Q36" i="21"/>
  <c r="Q42" i="21"/>
  <c r="Q38" i="21"/>
  <c r="Q37" i="21"/>
  <c r="Q39" i="21"/>
  <c r="Q40" i="21"/>
  <c r="Q41" i="21"/>
  <c r="Q43" i="21"/>
  <c r="Q45" i="21"/>
  <c r="Q46" i="21"/>
  <c r="Q44" i="21"/>
  <c r="Q47" i="21"/>
  <c r="Q48" i="21"/>
  <c r="Q49" i="21"/>
  <c r="Q51" i="21"/>
  <c r="Q52" i="21"/>
  <c r="Q50" i="21"/>
  <c r="Q53" i="21"/>
  <c r="Q54" i="21"/>
  <c r="Q55" i="21"/>
  <c r="Q56" i="21"/>
  <c r="Q57" i="21"/>
  <c r="Q58" i="21"/>
  <c r="Q59" i="21"/>
  <c r="Q60" i="21"/>
  <c r="Q61" i="21"/>
  <c r="Q62" i="21"/>
  <c r="Q63" i="21"/>
  <c r="Q64" i="21"/>
  <c r="Q65" i="21"/>
  <c r="Q66" i="21"/>
  <c r="Q67" i="21"/>
  <c r="Q68" i="21"/>
  <c r="Q69" i="21"/>
  <c r="Q96" i="21"/>
  <c r="Q70" i="21"/>
  <c r="Q71" i="21"/>
  <c r="Q72" i="21"/>
  <c r="Q73" i="21"/>
  <c r="Q74" i="21"/>
  <c r="Q75" i="21"/>
  <c r="Q76" i="21"/>
  <c r="Q77" i="21"/>
  <c r="Q78" i="21"/>
  <c r="Q79" i="21"/>
  <c r="Q97" i="21"/>
  <c r="Q80" i="21"/>
  <c r="Q81" i="21"/>
  <c r="Q82" i="21"/>
  <c r="Q83" i="21"/>
  <c r="Q84" i="21"/>
  <c r="Q85" i="21"/>
  <c r="Q86" i="21"/>
  <c r="Q87" i="21"/>
  <c r="Q88" i="21"/>
  <c r="Q89" i="21"/>
  <c r="Q90" i="21"/>
  <c r="Q91" i="21"/>
  <c r="Q92" i="21"/>
  <c r="Q93" i="21"/>
  <c r="Q94" i="21"/>
  <c r="Q95" i="21"/>
  <c r="Q98" i="21"/>
  <c r="Q99" i="21"/>
  <c r="Q100" i="21"/>
  <c r="Q101" i="21"/>
  <c r="Q102" i="21"/>
  <c r="Q103" i="21"/>
  <c r="Q104" i="21"/>
  <c r="Q158" i="21"/>
  <c r="Q105" i="21"/>
  <c r="Q106" i="21"/>
  <c r="Q107" i="21"/>
  <c r="Q108" i="21"/>
  <c r="Q109" i="21"/>
  <c r="Q110" i="21"/>
  <c r="Q111" i="21"/>
  <c r="Q112" i="21"/>
  <c r="Q113" i="21"/>
  <c r="Q114" i="21"/>
  <c r="Q128" i="21"/>
  <c r="Q129" i="21"/>
  <c r="Q115" i="21"/>
  <c r="Q116" i="21"/>
  <c r="Q117" i="21"/>
  <c r="Q118" i="21"/>
  <c r="Q119" i="21"/>
  <c r="Q120" i="21"/>
  <c r="Q121" i="21"/>
  <c r="Q122" i="21"/>
  <c r="Q123" i="21"/>
  <c r="Q124" i="21"/>
  <c r="Q125" i="21"/>
  <c r="Q126" i="21"/>
  <c r="Q127" i="21"/>
  <c r="Q130" i="21"/>
  <c r="Q131" i="21"/>
  <c r="Q132" i="21"/>
  <c r="Q133" i="21"/>
  <c r="Q134" i="21"/>
  <c r="Q135" i="21"/>
  <c r="Q136" i="21"/>
  <c r="Q137" i="21"/>
  <c r="Q138" i="21"/>
  <c r="Q139" i="21"/>
  <c r="Q140" i="21"/>
  <c r="Q141" i="21"/>
  <c r="Q147" i="21"/>
  <c r="Q142" i="21"/>
  <c r="Q143" i="21"/>
  <c r="Q144" i="21"/>
  <c r="Q145" i="21"/>
  <c r="Q146" i="21"/>
  <c r="Q148" i="21"/>
  <c r="Q149" i="21"/>
  <c r="Q150" i="21"/>
  <c r="Q151" i="21"/>
  <c r="Q152" i="21"/>
  <c r="Q153" i="21"/>
  <c r="Q154" i="21"/>
  <c r="Q155" i="21"/>
  <c r="Q156" i="21"/>
  <c r="Q157" i="21"/>
  <c r="Q161" i="21"/>
  <c r="Q159" i="21"/>
  <c r="Q160" i="21"/>
  <c r="Q223" i="21"/>
  <c r="Q224" i="21"/>
  <c r="Q162" i="21"/>
  <c r="Q163" i="21"/>
  <c r="Q164" i="21"/>
  <c r="Q165" i="21"/>
  <c r="Q166" i="21"/>
  <c r="Q167" i="21"/>
  <c r="Q168" i="21"/>
  <c r="Q169" i="21"/>
  <c r="Q170" i="21"/>
  <c r="Q171" i="21"/>
  <c r="Q172" i="21"/>
  <c r="Q173" i="21"/>
  <c r="Q174" i="21"/>
  <c r="Q175" i="21"/>
  <c r="Q176" i="21"/>
  <c r="Q177" i="21"/>
  <c r="Q178" i="21"/>
  <c r="Q179" i="21"/>
  <c r="Q180" i="21"/>
  <c r="Q181" i="21"/>
  <c r="Q182" i="21"/>
  <c r="Q183" i="21"/>
  <c r="Q184" i="21"/>
  <c r="Q185" i="21"/>
  <c r="Q186" i="21"/>
  <c r="Q187" i="21"/>
  <c r="Q188" i="21"/>
  <c r="Q189" i="21"/>
  <c r="Q190" i="21"/>
  <c r="Q191" i="21"/>
  <c r="Q192" i="21"/>
  <c r="Q193" i="21"/>
  <c r="Q194" i="21"/>
  <c r="Q195" i="21"/>
  <c r="Q196" i="21"/>
  <c r="Q197" i="21"/>
  <c r="Q198" i="21"/>
  <c r="Q199" i="21"/>
  <c r="Q200" i="21"/>
  <c r="Q201" i="21"/>
  <c r="Q202" i="21"/>
  <c r="Q203" i="21"/>
  <c r="Q204" i="21"/>
  <c r="Q205" i="21"/>
  <c r="Q206" i="21"/>
  <c r="Q207" i="21"/>
  <c r="Q208" i="21"/>
  <c r="Q209" i="21"/>
  <c r="Q210" i="21"/>
  <c r="Q211" i="21"/>
  <c r="Q212" i="21"/>
  <c r="Q213" i="21"/>
  <c r="Q214" i="21"/>
  <c r="Q215" i="21"/>
  <c r="Q216" i="21"/>
  <c r="Q217" i="21"/>
  <c r="Q218" i="21"/>
  <c r="Q219" i="21"/>
  <c r="Q220" i="21"/>
  <c r="Q221" i="21"/>
  <c r="Q222" i="21"/>
  <c r="Q225" i="21"/>
  <c r="Q226" i="21"/>
  <c r="Q227" i="21"/>
  <c r="Q228" i="21"/>
  <c r="Q229" i="21"/>
  <c r="Q230" i="21"/>
  <c r="Q231" i="21"/>
  <c r="O7" i="21"/>
  <c r="O8" i="21"/>
  <c r="O4" i="21"/>
  <c r="O5" i="21"/>
  <c r="O6" i="21"/>
  <c r="O9" i="21"/>
  <c r="O10" i="21"/>
  <c r="O11" i="21"/>
  <c r="O12" i="21"/>
  <c r="O13" i="21"/>
  <c r="O14" i="21"/>
  <c r="O15" i="21"/>
  <c r="O20" i="21"/>
  <c r="O16" i="21"/>
  <c r="O18" i="21"/>
  <c r="O19" i="21"/>
  <c r="O17" i="21"/>
  <c r="O21" i="21"/>
  <c r="O22" i="21"/>
  <c r="O23" i="21"/>
  <c r="O24" i="21"/>
  <c r="O25" i="21"/>
  <c r="O26" i="21"/>
  <c r="O27" i="21"/>
  <c r="O33" i="21"/>
  <c r="O28" i="21"/>
  <c r="O29" i="21"/>
  <c r="O30" i="21"/>
  <c r="O31" i="21"/>
  <c r="O32" i="21"/>
  <c r="O35" i="21"/>
  <c r="O34" i="21"/>
  <c r="O36" i="21"/>
  <c r="O42" i="21"/>
  <c r="O38" i="21"/>
  <c r="O37" i="21"/>
  <c r="O39" i="21"/>
  <c r="O40" i="21"/>
  <c r="O41" i="21"/>
  <c r="O43" i="21"/>
  <c r="O45" i="21"/>
  <c r="O46" i="21"/>
  <c r="O44" i="21"/>
  <c r="O47" i="21"/>
  <c r="O48" i="21"/>
  <c r="O49" i="21"/>
  <c r="O51" i="21"/>
  <c r="O52" i="21"/>
  <c r="O50" i="21"/>
  <c r="O53" i="21"/>
  <c r="O54" i="21"/>
  <c r="O55" i="21"/>
  <c r="O56" i="21"/>
  <c r="O57" i="21"/>
  <c r="O58" i="21"/>
  <c r="O59" i="21"/>
  <c r="O60" i="21"/>
  <c r="O61" i="21"/>
  <c r="O62" i="21"/>
  <c r="O63" i="21"/>
  <c r="O64" i="21"/>
  <c r="O65" i="21"/>
  <c r="O66" i="21"/>
  <c r="O67" i="21"/>
  <c r="O68" i="21"/>
  <c r="O69" i="21"/>
  <c r="O96" i="21"/>
  <c r="O70" i="21"/>
  <c r="O71" i="21"/>
  <c r="O72" i="21"/>
  <c r="O73" i="21"/>
  <c r="O74" i="21"/>
  <c r="O75" i="21"/>
  <c r="O76" i="21"/>
  <c r="O77" i="21"/>
  <c r="O78" i="21"/>
  <c r="O79" i="21"/>
  <c r="O97" i="21"/>
  <c r="O80" i="21"/>
  <c r="O81" i="21"/>
  <c r="O82" i="21"/>
  <c r="O83" i="21"/>
  <c r="O84" i="21"/>
  <c r="O85" i="21"/>
  <c r="O86" i="21"/>
  <c r="O87" i="21"/>
  <c r="O88" i="21"/>
  <c r="O89" i="21"/>
  <c r="O90" i="21"/>
  <c r="O91" i="21"/>
  <c r="O92" i="21"/>
  <c r="O93" i="21"/>
  <c r="O94" i="21"/>
  <c r="O95" i="21"/>
  <c r="O98" i="21"/>
  <c r="O99" i="21"/>
  <c r="O100" i="21"/>
  <c r="O101" i="21"/>
  <c r="O102" i="21"/>
  <c r="O103" i="21"/>
  <c r="O104" i="21"/>
  <c r="M7" i="21"/>
  <c r="M8" i="21"/>
  <c r="M4" i="21"/>
  <c r="M5" i="21"/>
  <c r="M6" i="21"/>
  <c r="M9" i="21"/>
  <c r="M10" i="21"/>
  <c r="M11" i="21"/>
  <c r="M12" i="21"/>
  <c r="M13" i="21"/>
  <c r="M14" i="21"/>
  <c r="M15" i="21"/>
  <c r="M20" i="21"/>
  <c r="M16" i="21"/>
  <c r="M18" i="21"/>
  <c r="M19" i="21"/>
  <c r="M17" i="21"/>
  <c r="M21" i="21"/>
  <c r="M22" i="21"/>
  <c r="M23" i="21"/>
  <c r="M24" i="21"/>
  <c r="M25" i="21"/>
  <c r="M26" i="21"/>
  <c r="M27" i="21"/>
  <c r="M33" i="21"/>
  <c r="M28" i="21"/>
  <c r="M29" i="21"/>
  <c r="M30" i="21"/>
  <c r="M31" i="21"/>
  <c r="M32" i="21"/>
  <c r="M35" i="21"/>
  <c r="M34" i="21"/>
  <c r="M36" i="21"/>
  <c r="M42" i="21"/>
  <c r="M38" i="21"/>
  <c r="M37" i="21"/>
  <c r="M39" i="21"/>
  <c r="M40" i="21"/>
  <c r="M41" i="21"/>
  <c r="M43" i="21"/>
  <c r="M45" i="21"/>
  <c r="M46" i="21"/>
  <c r="M44" i="21"/>
  <c r="M47" i="21"/>
  <c r="M48" i="21"/>
  <c r="M49" i="21"/>
  <c r="M51" i="21"/>
  <c r="M52" i="21"/>
  <c r="M50" i="21"/>
  <c r="M53" i="21"/>
  <c r="M54" i="21"/>
  <c r="M55" i="21"/>
  <c r="M56" i="21"/>
  <c r="M57" i="21"/>
  <c r="M58" i="21"/>
  <c r="M59" i="21"/>
  <c r="M60" i="21"/>
  <c r="M61" i="21"/>
  <c r="M62" i="21"/>
  <c r="M63" i="21"/>
  <c r="M64" i="21"/>
  <c r="M65" i="21"/>
  <c r="M66" i="21"/>
  <c r="M67" i="21"/>
  <c r="M68" i="21"/>
  <c r="M69" i="21"/>
  <c r="M96" i="21"/>
  <c r="M70" i="21"/>
  <c r="M71" i="21"/>
  <c r="M72" i="21"/>
  <c r="M73" i="21"/>
  <c r="M74" i="21"/>
  <c r="M75" i="21"/>
  <c r="M76" i="21"/>
  <c r="M77" i="21"/>
  <c r="M78" i="21"/>
  <c r="M79" i="21"/>
  <c r="M97" i="21"/>
  <c r="M80" i="21"/>
  <c r="M81" i="21"/>
  <c r="M82" i="21"/>
  <c r="M83" i="21"/>
  <c r="M84" i="21"/>
  <c r="M85" i="21"/>
  <c r="M86" i="21"/>
  <c r="M87" i="21"/>
  <c r="M88" i="21"/>
  <c r="M89" i="21"/>
  <c r="M90" i="21"/>
  <c r="M91" i="21"/>
  <c r="M92" i="21"/>
  <c r="M93" i="21"/>
  <c r="M94" i="21"/>
  <c r="M95" i="21"/>
  <c r="M98" i="21"/>
  <c r="M99" i="21"/>
  <c r="M100" i="21"/>
  <c r="M101" i="21"/>
  <c r="M102" i="21"/>
  <c r="M103" i="21"/>
  <c r="M104" i="21"/>
  <c r="M158" i="21"/>
  <c r="M105" i="21"/>
  <c r="M106" i="21"/>
  <c r="M107" i="21"/>
  <c r="M108" i="21"/>
  <c r="M109" i="21"/>
  <c r="M110" i="21"/>
  <c r="M111" i="21"/>
  <c r="M112" i="21"/>
  <c r="M113" i="21"/>
  <c r="M114" i="21"/>
  <c r="M128" i="21"/>
  <c r="M129" i="21"/>
  <c r="M115" i="21"/>
  <c r="M116" i="21"/>
  <c r="M117" i="21"/>
  <c r="M118" i="21"/>
  <c r="M119" i="21"/>
  <c r="M120" i="21"/>
  <c r="M121" i="21"/>
  <c r="M122" i="21"/>
  <c r="M123" i="21"/>
  <c r="M124" i="21"/>
  <c r="M125" i="21"/>
  <c r="M126" i="21"/>
  <c r="M127" i="21"/>
  <c r="M130" i="21"/>
  <c r="M131" i="21"/>
  <c r="M132" i="21"/>
  <c r="M133" i="21"/>
  <c r="M134" i="21"/>
  <c r="M135" i="21"/>
  <c r="M136" i="21"/>
  <c r="M137" i="21"/>
  <c r="M138" i="21"/>
  <c r="M139" i="21"/>
  <c r="M140" i="21"/>
  <c r="M141" i="21"/>
  <c r="M147" i="21"/>
  <c r="M142" i="21"/>
  <c r="M143" i="21"/>
  <c r="M144" i="21"/>
  <c r="M145" i="21"/>
  <c r="M146" i="21"/>
  <c r="M148" i="21"/>
  <c r="M149" i="21"/>
  <c r="M150" i="21"/>
  <c r="M151" i="21"/>
  <c r="M152" i="21"/>
  <c r="M153" i="21"/>
  <c r="M154" i="21"/>
  <c r="M155" i="21"/>
  <c r="M156" i="21"/>
  <c r="M157" i="21"/>
  <c r="M161" i="21"/>
  <c r="M159" i="21"/>
  <c r="M160" i="21"/>
  <c r="M223" i="21"/>
  <c r="M224" i="21"/>
  <c r="M162" i="21"/>
  <c r="M163" i="21"/>
  <c r="M164" i="21"/>
  <c r="M165" i="21"/>
  <c r="M166" i="21"/>
  <c r="M167" i="21"/>
  <c r="M168" i="21"/>
  <c r="M169" i="21"/>
  <c r="M170" i="21"/>
  <c r="M171" i="21"/>
  <c r="M172" i="21"/>
  <c r="M173" i="21"/>
  <c r="M174" i="21"/>
  <c r="M175" i="21"/>
  <c r="M176" i="21"/>
  <c r="M177" i="21"/>
  <c r="M178" i="21"/>
  <c r="M179" i="21"/>
  <c r="M180" i="21"/>
  <c r="M181" i="21"/>
  <c r="M182" i="21"/>
  <c r="M183" i="21"/>
  <c r="M184" i="21"/>
  <c r="M185" i="21"/>
  <c r="M186" i="21"/>
  <c r="M187" i="21"/>
  <c r="M188" i="21"/>
  <c r="M189" i="21"/>
  <c r="M190" i="21"/>
  <c r="M191" i="21"/>
  <c r="M192" i="21"/>
  <c r="M193" i="21"/>
  <c r="M194" i="21"/>
  <c r="M195" i="21"/>
  <c r="M196" i="21"/>
  <c r="M197" i="21"/>
  <c r="M198" i="21"/>
  <c r="M199" i="21"/>
  <c r="M200" i="21"/>
  <c r="M201" i="21"/>
  <c r="M202" i="21"/>
  <c r="M203" i="21"/>
  <c r="M204" i="21"/>
  <c r="M205" i="21"/>
  <c r="M206" i="21"/>
  <c r="M207" i="21"/>
  <c r="M208" i="21"/>
  <c r="M209" i="21"/>
  <c r="M210" i="21"/>
  <c r="M211" i="21"/>
  <c r="M212" i="21"/>
  <c r="M213" i="21"/>
  <c r="M214" i="21"/>
  <c r="M215" i="21"/>
  <c r="M216" i="21"/>
  <c r="M217" i="21"/>
  <c r="M218" i="21"/>
  <c r="M219" i="21"/>
  <c r="M220" i="21"/>
  <c r="M221" i="21"/>
  <c r="M222" i="21"/>
  <c r="M225" i="21"/>
  <c r="M226" i="21"/>
  <c r="M227" i="21"/>
  <c r="M228" i="21"/>
  <c r="M229" i="21"/>
  <c r="M230" i="21"/>
  <c r="M231" i="21"/>
  <c r="K7" i="21"/>
  <c r="K8" i="21"/>
  <c r="K4" i="21"/>
  <c r="K5" i="21"/>
  <c r="K6" i="21"/>
  <c r="K9" i="21"/>
  <c r="K10" i="21"/>
  <c r="K11" i="21"/>
  <c r="K12" i="21"/>
  <c r="K13" i="21"/>
  <c r="K14" i="21"/>
  <c r="K15" i="21"/>
  <c r="K20" i="21"/>
  <c r="K16" i="21"/>
  <c r="K18" i="21"/>
  <c r="K19" i="21"/>
  <c r="K17" i="21"/>
  <c r="K21" i="21"/>
  <c r="K22" i="21"/>
  <c r="K23" i="21"/>
  <c r="K24" i="21"/>
  <c r="K25" i="21"/>
  <c r="K26" i="21"/>
  <c r="K27" i="21"/>
  <c r="K33" i="21"/>
  <c r="K28" i="21"/>
  <c r="K29" i="21"/>
  <c r="K30" i="21"/>
  <c r="K31" i="21"/>
  <c r="K32" i="21"/>
  <c r="K35" i="21"/>
  <c r="K34" i="21"/>
  <c r="K36" i="21"/>
  <c r="K42" i="21"/>
  <c r="K38" i="21"/>
  <c r="K37" i="21"/>
  <c r="K39" i="21"/>
  <c r="K40" i="21"/>
  <c r="K41" i="21"/>
  <c r="K43" i="21"/>
  <c r="K45" i="21"/>
  <c r="K46" i="21"/>
  <c r="K44" i="21"/>
  <c r="K47" i="21"/>
  <c r="K48" i="21"/>
  <c r="K49" i="21"/>
  <c r="K51" i="21"/>
  <c r="K52" i="21"/>
  <c r="K50" i="21"/>
  <c r="K53" i="21"/>
  <c r="K54" i="21"/>
  <c r="K55" i="21"/>
  <c r="K56" i="21"/>
  <c r="K57" i="21"/>
  <c r="K58" i="21"/>
  <c r="K59" i="21"/>
  <c r="K60" i="21"/>
  <c r="K61" i="21"/>
  <c r="K62" i="21"/>
  <c r="K63" i="21"/>
  <c r="K64" i="21"/>
  <c r="K65" i="21"/>
  <c r="K66" i="21"/>
  <c r="K67" i="21"/>
  <c r="K68" i="21"/>
  <c r="K69" i="21"/>
  <c r="K96" i="21"/>
  <c r="K70" i="21"/>
  <c r="K71" i="21"/>
  <c r="K72" i="21"/>
  <c r="K73" i="21"/>
  <c r="K74" i="21"/>
  <c r="K75" i="21"/>
  <c r="K76" i="21"/>
  <c r="K77" i="21"/>
  <c r="K78" i="21"/>
  <c r="K79" i="21"/>
  <c r="K97" i="21"/>
  <c r="K80" i="21"/>
  <c r="K81" i="21"/>
  <c r="K82" i="21"/>
  <c r="K83" i="21"/>
  <c r="K84" i="21"/>
  <c r="K85" i="21"/>
  <c r="K86" i="21"/>
  <c r="K87" i="21"/>
  <c r="K88" i="21"/>
  <c r="K89" i="21"/>
  <c r="K90" i="21"/>
  <c r="K91" i="21"/>
  <c r="K92" i="21"/>
  <c r="K93" i="21"/>
  <c r="K94" i="21"/>
  <c r="K95" i="21"/>
  <c r="K98" i="21"/>
  <c r="K99" i="21"/>
  <c r="K100" i="21"/>
  <c r="K101" i="21"/>
  <c r="K102" i="21"/>
  <c r="K103" i="21"/>
  <c r="K104" i="21"/>
  <c r="K158" i="21"/>
  <c r="K105" i="21"/>
  <c r="K106" i="21"/>
  <c r="K107" i="21"/>
  <c r="K108" i="21"/>
  <c r="K109" i="21"/>
  <c r="K110" i="21"/>
  <c r="K111" i="21"/>
  <c r="K112" i="21"/>
  <c r="K113" i="21"/>
  <c r="K114" i="21"/>
  <c r="K128" i="21"/>
  <c r="K129" i="21"/>
  <c r="K115" i="21"/>
  <c r="K116" i="21"/>
  <c r="K117" i="21"/>
  <c r="K118" i="21"/>
  <c r="K119" i="21"/>
  <c r="K120" i="21"/>
  <c r="K121" i="21"/>
  <c r="K122" i="21"/>
  <c r="K123" i="21"/>
  <c r="K124" i="21"/>
  <c r="K125" i="21"/>
  <c r="K126" i="21"/>
  <c r="K127" i="21"/>
  <c r="K130" i="21"/>
  <c r="K131" i="21"/>
  <c r="K132" i="21"/>
  <c r="K133" i="21"/>
  <c r="K134" i="21"/>
  <c r="K135" i="21"/>
  <c r="K136" i="21"/>
  <c r="K137" i="21"/>
  <c r="K138" i="21"/>
  <c r="K139" i="21"/>
  <c r="K140" i="21"/>
  <c r="K141" i="21"/>
  <c r="K147" i="21"/>
  <c r="K142" i="21"/>
  <c r="K143" i="21"/>
  <c r="K144" i="21"/>
  <c r="K145" i="21"/>
  <c r="K146" i="21"/>
  <c r="K148" i="21"/>
  <c r="K149" i="21"/>
  <c r="K150" i="21"/>
  <c r="K151" i="21"/>
  <c r="K152" i="21"/>
  <c r="K153" i="21"/>
  <c r="K154" i="21"/>
  <c r="K155" i="21"/>
  <c r="K156" i="21"/>
  <c r="K157" i="21"/>
  <c r="K161" i="21"/>
  <c r="K159" i="21"/>
  <c r="K160" i="21"/>
  <c r="K223" i="21"/>
  <c r="K224" i="21"/>
  <c r="K162" i="21"/>
  <c r="K163" i="21"/>
  <c r="K164" i="21"/>
  <c r="K165" i="21"/>
  <c r="K166" i="21"/>
  <c r="K167" i="21"/>
  <c r="K168" i="21"/>
  <c r="K169" i="21"/>
  <c r="K170" i="21"/>
  <c r="K171" i="21"/>
  <c r="K172" i="21"/>
  <c r="K173" i="21"/>
  <c r="K174" i="21"/>
  <c r="K175" i="21"/>
  <c r="K176" i="21"/>
  <c r="K177" i="21"/>
  <c r="K178" i="21"/>
  <c r="K179" i="21"/>
  <c r="K180" i="21"/>
  <c r="K181" i="21"/>
  <c r="K182" i="21"/>
  <c r="K183" i="21"/>
  <c r="K184" i="21"/>
  <c r="K185" i="21"/>
  <c r="K186" i="21"/>
  <c r="K187" i="21"/>
  <c r="K188" i="21"/>
  <c r="K189" i="21"/>
  <c r="K190" i="21"/>
  <c r="K191" i="21"/>
  <c r="K192" i="21"/>
  <c r="K193" i="21"/>
  <c r="K194" i="21"/>
  <c r="K195" i="21"/>
  <c r="K196" i="21"/>
  <c r="K197" i="21"/>
  <c r="K198" i="21"/>
  <c r="K199" i="21"/>
  <c r="K200" i="21"/>
  <c r="K201" i="21"/>
  <c r="K202" i="21"/>
  <c r="K203" i="21"/>
  <c r="K204" i="21"/>
  <c r="K205" i="21"/>
  <c r="K206" i="21"/>
  <c r="K207" i="21"/>
  <c r="K208" i="21"/>
  <c r="K209" i="21"/>
  <c r="K210" i="21"/>
  <c r="K211" i="21"/>
  <c r="K212" i="21"/>
  <c r="K213" i="21"/>
  <c r="K214" i="21"/>
  <c r="K215" i="21"/>
  <c r="K216" i="21"/>
  <c r="K217" i="21"/>
  <c r="K218" i="21"/>
  <c r="K219" i="21"/>
  <c r="K220" i="21"/>
  <c r="K221" i="21"/>
  <c r="K222" i="21"/>
  <c r="K225" i="21"/>
  <c r="K226" i="21"/>
  <c r="K227" i="21"/>
  <c r="K228" i="21"/>
  <c r="K229" i="21"/>
  <c r="K230" i="21"/>
  <c r="K231" i="21"/>
  <c r="I7" i="21"/>
  <c r="I8" i="21"/>
  <c r="I4" i="21"/>
  <c r="I5" i="21"/>
  <c r="I6" i="21"/>
  <c r="I9" i="21"/>
  <c r="I10" i="21"/>
  <c r="I11" i="21"/>
  <c r="I12" i="21"/>
  <c r="I13" i="21"/>
  <c r="I14" i="21"/>
  <c r="I15" i="21"/>
  <c r="I20" i="21"/>
  <c r="I16" i="21"/>
  <c r="I18" i="21"/>
  <c r="I19" i="21"/>
  <c r="I17" i="21"/>
  <c r="I21" i="21"/>
  <c r="I22" i="21"/>
  <c r="I23" i="21"/>
  <c r="I24" i="21"/>
  <c r="I25" i="21"/>
  <c r="I26" i="21"/>
  <c r="I27" i="21"/>
  <c r="I33" i="21"/>
  <c r="I28" i="21"/>
  <c r="I29" i="21"/>
  <c r="I30" i="21"/>
  <c r="I31" i="21"/>
  <c r="I32" i="21"/>
  <c r="I35" i="21"/>
  <c r="I34" i="21"/>
  <c r="I36" i="21"/>
  <c r="I42" i="21"/>
  <c r="I38" i="21"/>
  <c r="I37" i="21"/>
  <c r="I39" i="21"/>
  <c r="I40" i="21"/>
  <c r="I41" i="21"/>
  <c r="I43" i="21"/>
  <c r="I45" i="21"/>
  <c r="I46" i="21"/>
  <c r="I44" i="21"/>
  <c r="I47" i="21"/>
  <c r="I48" i="21"/>
  <c r="I49" i="21"/>
  <c r="I51" i="21"/>
  <c r="I52" i="21"/>
  <c r="I50" i="21"/>
  <c r="I53" i="21"/>
  <c r="I54" i="21"/>
  <c r="I55" i="21"/>
  <c r="I56" i="21"/>
  <c r="I57" i="21"/>
  <c r="I58" i="21"/>
  <c r="I59" i="21"/>
  <c r="I60" i="21"/>
  <c r="I61" i="21"/>
  <c r="I62" i="21"/>
  <c r="I63" i="21"/>
  <c r="I64" i="21"/>
  <c r="I65" i="21"/>
  <c r="I66" i="21"/>
  <c r="I67" i="21"/>
  <c r="I68" i="21"/>
  <c r="I69" i="21"/>
  <c r="I96" i="21"/>
  <c r="I70" i="21"/>
  <c r="I71" i="21"/>
  <c r="I72" i="21"/>
  <c r="I73" i="21"/>
  <c r="I74" i="21"/>
  <c r="I75" i="21"/>
  <c r="I76" i="21"/>
  <c r="I77" i="21"/>
  <c r="I78" i="21"/>
  <c r="I79" i="21"/>
  <c r="I97" i="21"/>
  <c r="I80" i="21"/>
  <c r="I81" i="21"/>
  <c r="I82" i="21"/>
  <c r="I83" i="21"/>
  <c r="I84" i="21"/>
  <c r="I85" i="21"/>
  <c r="I86" i="21"/>
  <c r="I87" i="21"/>
  <c r="I88" i="21"/>
  <c r="I89" i="21"/>
  <c r="I90" i="21"/>
  <c r="I91" i="21"/>
  <c r="I92" i="21"/>
  <c r="I93" i="21"/>
  <c r="I94" i="21"/>
  <c r="I95" i="21"/>
  <c r="I98" i="21"/>
  <c r="I99" i="21"/>
  <c r="I100" i="21"/>
  <c r="I101" i="21"/>
  <c r="I102" i="21"/>
  <c r="I103" i="21"/>
  <c r="I104" i="21"/>
  <c r="I158" i="21"/>
  <c r="I105" i="21"/>
  <c r="I106" i="21"/>
  <c r="I107" i="21"/>
  <c r="I108" i="21"/>
  <c r="I109" i="21"/>
  <c r="I110" i="21"/>
  <c r="I111" i="21"/>
  <c r="I112" i="21"/>
  <c r="I113" i="21"/>
  <c r="I114" i="21"/>
  <c r="I128" i="21"/>
  <c r="I129" i="21"/>
  <c r="I115" i="21"/>
  <c r="I116" i="21"/>
  <c r="I117" i="21"/>
  <c r="I118" i="21"/>
  <c r="I119" i="21"/>
  <c r="I120" i="21"/>
  <c r="I121" i="21"/>
  <c r="I122" i="21"/>
  <c r="I123" i="21"/>
  <c r="I124" i="21"/>
  <c r="I125" i="21"/>
  <c r="I126" i="21"/>
  <c r="I127" i="21"/>
  <c r="I130" i="21"/>
  <c r="I131" i="21"/>
  <c r="I132" i="21"/>
  <c r="I133" i="21"/>
  <c r="I134" i="21"/>
  <c r="I135" i="21"/>
  <c r="I136" i="21"/>
  <c r="I137" i="21"/>
  <c r="I138" i="21"/>
  <c r="I139" i="21"/>
  <c r="I140" i="21"/>
  <c r="I141" i="21"/>
  <c r="I147" i="21"/>
  <c r="I142" i="21"/>
  <c r="I143" i="21"/>
  <c r="I144" i="21"/>
  <c r="I145" i="21"/>
  <c r="I146" i="21"/>
  <c r="I148" i="21"/>
  <c r="I149" i="21"/>
  <c r="I150" i="21"/>
  <c r="I151" i="21"/>
  <c r="I152" i="21"/>
  <c r="I153" i="21"/>
  <c r="I154" i="21"/>
  <c r="I155" i="21"/>
  <c r="I156" i="21"/>
  <c r="I157" i="21"/>
  <c r="I161" i="21"/>
  <c r="I159" i="21"/>
  <c r="I160" i="21"/>
  <c r="I223" i="21"/>
  <c r="I224"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5" i="21"/>
  <c r="I226" i="21"/>
  <c r="I227" i="21"/>
  <c r="I228" i="21"/>
  <c r="I229" i="21"/>
  <c r="I230" i="21"/>
  <c r="I231" i="21"/>
  <c r="AI5" i="15"/>
  <c r="AI7" i="15"/>
  <c r="AI6" i="15"/>
  <c r="AI8" i="15"/>
  <c r="AI9" i="15"/>
  <c r="AI10" i="15"/>
  <c r="AI12" i="15"/>
  <c r="AI11" i="15"/>
  <c r="AI13" i="15"/>
  <c r="AI14" i="15"/>
  <c r="AI17" i="15"/>
  <c r="AI19" i="15"/>
  <c r="AI15" i="15"/>
  <c r="AI16" i="15"/>
  <c r="AI18" i="15"/>
  <c r="AI20" i="15"/>
  <c r="AI21" i="15"/>
  <c r="AI22" i="15"/>
  <c r="AI23" i="15"/>
  <c r="AI24" i="15"/>
  <c r="AI25" i="15"/>
  <c r="AI26" i="15"/>
  <c r="AI27" i="15"/>
  <c r="AI28" i="15"/>
  <c r="AI29" i="15"/>
  <c r="AI30" i="15"/>
  <c r="AI31" i="15"/>
  <c r="AI32" i="15"/>
  <c r="AI33" i="15"/>
  <c r="AI34" i="15"/>
  <c r="AI35" i="15"/>
  <c r="AI36" i="15"/>
  <c r="AI37" i="15"/>
  <c r="AI38" i="15"/>
  <c r="AI39" i="15"/>
  <c r="AI40" i="15"/>
  <c r="AI41" i="15"/>
  <c r="AI42" i="15"/>
  <c r="AI43" i="15"/>
  <c r="AI44" i="15"/>
  <c r="AI45" i="15"/>
  <c r="AI46" i="15"/>
  <c r="AI47" i="15"/>
  <c r="AI48" i="15"/>
  <c r="AI49" i="15"/>
  <c r="AI50" i="15"/>
  <c r="AI51" i="15"/>
  <c r="AI52" i="15"/>
  <c r="AI53" i="15"/>
  <c r="AI54" i="15"/>
  <c r="AI55" i="15"/>
  <c r="AI56" i="15"/>
  <c r="AI57" i="15"/>
  <c r="AI58" i="15"/>
  <c r="AI59" i="15"/>
  <c r="AI60" i="15"/>
  <c r="AI61" i="15"/>
  <c r="AI62" i="15"/>
  <c r="AI63" i="15"/>
  <c r="AI64" i="15"/>
  <c r="AI65" i="15"/>
  <c r="AI66" i="15"/>
  <c r="AI67" i="15"/>
  <c r="AI68" i="15"/>
  <c r="AI69" i="15"/>
  <c r="AI70" i="15"/>
  <c r="AI71" i="15"/>
  <c r="AI72" i="15"/>
  <c r="AI73" i="15"/>
  <c r="AI74" i="15"/>
  <c r="AI75" i="15"/>
  <c r="AI76" i="15"/>
  <c r="AI77" i="15"/>
  <c r="AI78" i="15"/>
  <c r="AI79" i="15"/>
  <c r="AI80" i="15"/>
  <c r="AI81" i="15"/>
  <c r="AI82" i="15"/>
  <c r="AI83" i="15"/>
  <c r="AI84" i="15"/>
  <c r="AI85" i="15"/>
  <c r="AI86" i="15"/>
  <c r="AI87" i="15"/>
  <c r="AI88" i="15"/>
  <c r="AI89" i="15"/>
  <c r="AI90" i="15"/>
  <c r="AI91" i="15"/>
  <c r="AI92" i="15"/>
  <c r="AI93" i="15"/>
  <c r="AI94" i="15"/>
  <c r="AI95" i="15"/>
  <c r="AI96" i="15"/>
  <c r="AI97" i="15"/>
  <c r="AI98" i="15"/>
  <c r="AI99" i="15"/>
  <c r="AI100" i="15"/>
  <c r="AI101" i="15"/>
  <c r="AI102" i="15"/>
  <c r="AI103" i="15"/>
  <c r="AI104" i="15"/>
  <c r="AI105" i="15"/>
  <c r="AI106" i="15"/>
  <c r="AG5" i="15"/>
  <c r="AG7" i="15"/>
  <c r="AG6" i="15"/>
  <c r="AG8" i="15"/>
  <c r="AG9" i="15"/>
  <c r="AG10" i="15"/>
  <c r="AG12" i="15"/>
  <c r="AG11" i="15"/>
  <c r="AG13" i="15"/>
  <c r="AG14" i="15"/>
  <c r="AG17" i="15"/>
  <c r="AG19" i="15"/>
  <c r="AG15" i="15"/>
  <c r="AG16" i="15"/>
  <c r="AG18" i="15"/>
  <c r="AG20" i="15"/>
  <c r="AG21" i="15"/>
  <c r="AG22" i="15"/>
  <c r="AG23" i="15"/>
  <c r="AG24" i="15"/>
  <c r="AG25" i="15"/>
  <c r="AG26" i="15"/>
  <c r="AG27" i="15"/>
  <c r="AG28" i="15"/>
  <c r="AG29" i="15"/>
  <c r="AG30" i="15"/>
  <c r="AG31" i="15"/>
  <c r="AG32" i="15"/>
  <c r="AG33" i="15"/>
  <c r="AG34" i="15"/>
  <c r="AG35" i="15"/>
  <c r="AG36" i="15"/>
  <c r="AG37" i="15"/>
  <c r="AG38" i="15"/>
  <c r="AG39" i="15"/>
  <c r="AG40" i="15"/>
  <c r="AG41" i="15"/>
  <c r="AG42" i="15"/>
  <c r="AG43" i="15"/>
  <c r="AG44" i="15"/>
  <c r="AG45" i="15"/>
  <c r="AG46" i="15"/>
  <c r="AG47" i="15"/>
  <c r="AG48" i="15"/>
  <c r="AG49" i="15"/>
  <c r="AG50" i="15"/>
  <c r="AG51" i="15"/>
  <c r="AG52" i="15"/>
  <c r="AG53" i="15"/>
  <c r="AG54" i="15"/>
  <c r="AG55" i="15"/>
  <c r="AG56" i="15"/>
  <c r="AG57" i="15"/>
  <c r="AG58" i="15"/>
  <c r="AG59" i="15"/>
  <c r="AG60" i="15"/>
  <c r="AG61" i="15"/>
  <c r="AG62" i="15"/>
  <c r="AG63" i="15"/>
  <c r="AG64" i="15"/>
  <c r="AG65" i="15"/>
  <c r="AG66" i="15"/>
  <c r="AG67" i="15"/>
  <c r="AG68" i="15"/>
  <c r="AG69" i="15"/>
  <c r="AG70" i="15"/>
  <c r="AG71" i="15"/>
  <c r="AG72" i="15"/>
  <c r="AG73" i="15"/>
  <c r="AG74" i="15"/>
  <c r="AG75" i="15"/>
  <c r="AG76" i="15"/>
  <c r="AG77" i="15"/>
  <c r="AG78" i="15"/>
  <c r="AG79" i="15"/>
  <c r="AG80" i="15"/>
  <c r="AG81" i="15"/>
  <c r="AG82" i="15"/>
  <c r="AG83" i="15"/>
  <c r="AG84" i="15"/>
  <c r="AG85" i="15"/>
  <c r="AG86" i="15"/>
  <c r="AG87" i="15"/>
  <c r="AG88" i="15"/>
  <c r="AG89" i="15"/>
  <c r="AG90" i="15"/>
  <c r="AG91" i="15"/>
  <c r="AG92" i="15"/>
  <c r="AG93" i="15"/>
  <c r="AG94" i="15"/>
  <c r="AG95" i="15"/>
  <c r="AG96" i="15"/>
  <c r="AG97" i="15"/>
  <c r="AG98" i="15"/>
  <c r="AG99" i="15"/>
  <c r="AG100" i="15"/>
  <c r="AG101" i="15"/>
  <c r="AG102" i="15"/>
  <c r="AG103" i="15"/>
  <c r="AG104" i="15"/>
  <c r="AG105" i="15"/>
  <c r="AG106" i="15"/>
  <c r="AE5" i="15"/>
  <c r="AE7" i="15"/>
  <c r="AE6" i="15"/>
  <c r="AE8" i="15"/>
  <c r="AE9" i="15"/>
  <c r="AE10" i="15"/>
  <c r="AE12" i="15"/>
  <c r="AE11" i="15"/>
  <c r="AE13" i="15"/>
  <c r="AE14" i="15"/>
  <c r="AE17" i="15"/>
  <c r="AE19" i="15"/>
  <c r="AE15" i="15"/>
  <c r="AE16" i="15"/>
  <c r="AE18" i="15"/>
  <c r="AE20" i="15"/>
  <c r="AE21" i="15"/>
  <c r="AE22" i="15"/>
  <c r="AE23" i="15"/>
  <c r="AE24" i="15"/>
  <c r="AE25" i="15"/>
  <c r="AE26" i="15"/>
  <c r="AE27" i="15"/>
  <c r="AE28" i="15"/>
  <c r="AE29" i="15"/>
  <c r="AE30" i="15"/>
  <c r="AE31" i="15"/>
  <c r="AE32" i="15"/>
  <c r="AE33" i="15"/>
  <c r="AE34" i="15"/>
  <c r="AE35" i="15"/>
  <c r="AE36" i="15"/>
  <c r="AE37" i="15"/>
  <c r="AE38" i="15"/>
  <c r="AE39" i="15"/>
  <c r="AE40" i="15"/>
  <c r="AE41" i="15"/>
  <c r="AE42" i="15"/>
  <c r="AE43" i="15"/>
  <c r="AE44" i="15"/>
  <c r="AE45" i="15"/>
  <c r="AE46" i="15"/>
  <c r="AE47" i="15"/>
  <c r="AE48" i="15"/>
  <c r="AE49" i="15"/>
  <c r="AE50" i="15"/>
  <c r="AE51" i="15"/>
  <c r="AE52" i="15"/>
  <c r="AE53" i="15"/>
  <c r="AE54" i="15"/>
  <c r="AE55" i="15"/>
  <c r="AE56" i="15"/>
  <c r="AE57" i="15"/>
  <c r="AE58" i="15"/>
  <c r="AE59" i="15"/>
  <c r="AE60" i="15"/>
  <c r="AE61" i="15"/>
  <c r="AE62" i="15"/>
  <c r="AE63" i="15"/>
  <c r="AE64" i="15"/>
  <c r="AE65" i="15"/>
  <c r="AE66" i="15"/>
  <c r="AE67" i="15"/>
  <c r="AE68" i="15"/>
  <c r="AE69" i="15"/>
  <c r="AE70" i="15"/>
  <c r="AE71" i="15"/>
  <c r="AE72" i="15"/>
  <c r="AE73" i="15"/>
  <c r="AE74" i="15"/>
  <c r="AE75" i="15"/>
  <c r="AE76" i="15"/>
  <c r="AE77" i="15"/>
  <c r="AE78" i="15"/>
  <c r="AE79" i="15"/>
  <c r="AE80" i="15"/>
  <c r="AE81" i="15"/>
  <c r="AE82" i="15"/>
  <c r="AE83" i="15"/>
  <c r="AE84" i="15"/>
  <c r="AE85" i="15"/>
  <c r="AE86" i="15"/>
  <c r="AE87" i="15"/>
  <c r="AE88" i="15"/>
  <c r="AE89" i="15"/>
  <c r="AE90" i="15"/>
  <c r="AE91" i="15"/>
  <c r="AE92" i="15"/>
  <c r="AE93" i="15"/>
  <c r="AE94" i="15"/>
  <c r="AE95" i="15"/>
  <c r="AE96" i="15"/>
  <c r="AE97" i="15"/>
  <c r="AE98" i="15"/>
  <c r="AE99" i="15"/>
  <c r="AE100" i="15"/>
  <c r="AE101" i="15"/>
  <c r="AE102" i="15"/>
  <c r="AE103" i="15"/>
  <c r="AE104" i="15"/>
  <c r="AE105" i="15"/>
  <c r="AE106" i="15"/>
  <c r="AC5" i="15"/>
  <c r="AC7" i="15"/>
  <c r="AC6" i="15"/>
  <c r="AC8" i="15"/>
  <c r="AC9" i="15"/>
  <c r="AC10" i="15"/>
  <c r="AC12" i="15"/>
  <c r="AC11" i="15"/>
  <c r="AC13" i="15"/>
  <c r="AC14" i="15"/>
  <c r="AC17" i="15"/>
  <c r="AC19" i="15"/>
  <c r="AC15" i="15"/>
  <c r="AC16" i="15"/>
  <c r="AC18" i="15"/>
  <c r="AC20" i="15"/>
  <c r="AC21" i="15"/>
  <c r="AC22" i="15"/>
  <c r="AC23" i="15"/>
  <c r="AC24" i="15"/>
  <c r="AC25" i="15"/>
  <c r="AC26" i="15"/>
  <c r="AC27" i="15"/>
  <c r="AC28" i="15"/>
  <c r="AC29" i="15"/>
  <c r="AC30" i="15"/>
  <c r="AC31" i="15"/>
  <c r="AC32" i="15"/>
  <c r="AC33" i="15"/>
  <c r="AC34" i="15"/>
  <c r="AC35" i="15"/>
  <c r="AC36" i="15"/>
  <c r="AC37" i="15"/>
  <c r="AC38" i="15"/>
  <c r="AC39" i="15"/>
  <c r="AC40" i="15"/>
  <c r="AC41" i="15"/>
  <c r="AC42" i="15"/>
  <c r="AC43" i="15"/>
  <c r="AC44" i="15"/>
  <c r="AC45" i="15"/>
  <c r="AC46" i="15"/>
  <c r="AC47" i="15"/>
  <c r="AC48" i="15"/>
  <c r="AC49" i="15"/>
  <c r="AC50" i="15"/>
  <c r="AC51" i="15"/>
  <c r="AC52" i="15"/>
  <c r="AC53" i="15"/>
  <c r="AC54" i="15"/>
  <c r="AC55" i="15"/>
  <c r="AC56" i="15"/>
  <c r="AC57" i="15"/>
  <c r="AC58" i="15"/>
  <c r="AC59" i="15"/>
  <c r="AC60" i="15"/>
  <c r="AC61" i="15"/>
  <c r="AC62" i="15"/>
  <c r="AC63" i="15"/>
  <c r="AC64" i="15"/>
  <c r="AC65" i="15"/>
  <c r="AC66" i="15"/>
  <c r="AC67" i="15"/>
  <c r="AC68" i="15"/>
  <c r="AC69" i="15"/>
  <c r="AC70" i="15"/>
  <c r="AC71" i="15"/>
  <c r="AC72" i="15"/>
  <c r="AC73" i="15"/>
  <c r="AC74" i="15"/>
  <c r="AC75" i="15"/>
  <c r="AC76" i="15"/>
  <c r="AC77" i="15"/>
  <c r="AC78" i="15"/>
  <c r="AC79" i="15"/>
  <c r="AC80" i="15"/>
  <c r="AC81" i="15"/>
  <c r="AC82" i="15"/>
  <c r="AC83" i="15"/>
  <c r="AC84" i="15"/>
  <c r="AC85" i="15"/>
  <c r="AC86" i="15"/>
  <c r="AC87" i="15"/>
  <c r="AC88" i="15"/>
  <c r="AC89" i="15"/>
  <c r="AC90" i="15"/>
  <c r="AC91" i="15"/>
  <c r="AC92" i="15"/>
  <c r="AC93" i="15"/>
  <c r="AC94" i="15"/>
  <c r="AC95" i="15"/>
  <c r="AC96" i="15"/>
  <c r="AC97" i="15"/>
  <c r="AC98" i="15"/>
  <c r="AC99" i="15"/>
  <c r="AC100" i="15"/>
  <c r="AC101" i="15"/>
  <c r="AC102" i="15"/>
  <c r="AC103" i="15"/>
  <c r="AC104" i="15"/>
  <c r="AC105" i="15"/>
  <c r="AC106" i="15"/>
  <c r="AA5" i="15"/>
  <c r="AA7" i="15"/>
  <c r="AA6" i="15"/>
  <c r="AA8" i="15"/>
  <c r="AA9" i="15"/>
  <c r="AA10" i="15"/>
  <c r="AA12" i="15"/>
  <c r="AA11" i="15"/>
  <c r="AA13" i="15"/>
  <c r="AA14" i="15"/>
  <c r="AA17" i="15"/>
  <c r="AA19" i="15"/>
  <c r="AA15" i="15"/>
  <c r="AA16" i="15"/>
  <c r="AA18" i="15"/>
  <c r="AA20" i="15"/>
  <c r="AA21" i="15"/>
  <c r="AA22" i="15"/>
  <c r="AA23" i="15"/>
  <c r="AA24" i="15"/>
  <c r="AA25" i="15"/>
  <c r="AA26" i="15"/>
  <c r="AA27" i="15"/>
  <c r="AA28" i="15"/>
  <c r="AA29" i="15"/>
  <c r="AA30" i="15"/>
  <c r="AA31" i="15"/>
  <c r="AA32" i="15"/>
  <c r="AA33" i="15"/>
  <c r="AA34" i="15"/>
  <c r="AA35" i="15"/>
  <c r="AA36" i="15"/>
  <c r="AA37" i="15"/>
  <c r="AA38" i="15"/>
  <c r="AA39" i="15"/>
  <c r="AA40" i="15"/>
  <c r="AA41" i="15"/>
  <c r="AA42" i="15"/>
  <c r="AA43" i="15"/>
  <c r="AA44" i="15"/>
  <c r="AA45" i="15"/>
  <c r="AA46" i="15"/>
  <c r="AA47" i="15"/>
  <c r="AA48" i="15"/>
  <c r="AA49" i="15"/>
  <c r="AA50" i="15"/>
  <c r="AA51" i="15"/>
  <c r="AA52" i="15"/>
  <c r="AA53" i="15"/>
  <c r="AA54" i="15"/>
  <c r="AA55" i="15"/>
  <c r="AA56" i="15"/>
  <c r="AA57" i="15"/>
  <c r="AA58" i="15"/>
  <c r="AA59" i="15"/>
  <c r="AA60" i="15"/>
  <c r="AA61" i="15"/>
  <c r="AA62" i="15"/>
  <c r="AA63" i="15"/>
  <c r="AA64" i="15"/>
  <c r="AA65" i="15"/>
  <c r="AA66" i="15"/>
  <c r="AA67" i="15"/>
  <c r="AA68" i="15"/>
  <c r="AA69" i="15"/>
  <c r="AA70" i="15"/>
  <c r="AA71" i="15"/>
  <c r="AA72" i="15"/>
  <c r="AA73" i="15"/>
  <c r="AA74" i="15"/>
  <c r="AA75" i="15"/>
  <c r="AA76" i="15"/>
  <c r="AA77" i="15"/>
  <c r="AA78" i="15"/>
  <c r="AA79" i="15"/>
  <c r="AA80" i="15"/>
  <c r="AA81" i="15"/>
  <c r="AA82" i="15"/>
  <c r="AA83" i="15"/>
  <c r="AA84" i="15"/>
  <c r="AA85" i="15"/>
  <c r="AA86" i="15"/>
  <c r="AA87" i="15"/>
  <c r="AA88" i="15"/>
  <c r="AA89" i="15"/>
  <c r="AA90" i="15"/>
  <c r="AA91" i="15"/>
  <c r="AA92" i="15"/>
  <c r="AA93" i="15"/>
  <c r="AA94" i="15"/>
  <c r="AA95" i="15"/>
  <c r="AA96" i="15"/>
  <c r="AA97" i="15"/>
  <c r="AA98" i="15"/>
  <c r="AA99" i="15"/>
  <c r="AA100" i="15"/>
  <c r="AA101" i="15"/>
  <c r="AA102" i="15"/>
  <c r="AA103" i="15"/>
  <c r="AA104" i="15"/>
  <c r="AA105" i="15"/>
  <c r="AA106" i="15"/>
  <c r="Y5" i="15"/>
  <c r="Y7" i="15"/>
  <c r="Y6" i="15"/>
  <c r="Y8" i="15"/>
  <c r="Y9" i="15"/>
  <c r="Y10" i="15"/>
  <c r="Y12" i="15"/>
  <c r="Y11" i="15"/>
  <c r="Y13" i="15"/>
  <c r="Y14" i="15"/>
  <c r="Y17" i="15"/>
  <c r="Y19" i="15"/>
  <c r="Y15" i="15"/>
  <c r="Y16" i="15"/>
  <c r="Y18" i="15"/>
  <c r="Y20" i="15"/>
  <c r="Y21" i="15"/>
  <c r="Y22" i="15"/>
  <c r="Y23" i="15"/>
  <c r="Y24" i="15"/>
  <c r="Y25" i="15"/>
  <c r="Y26" i="15"/>
  <c r="Y27" i="15"/>
  <c r="Y28" i="15"/>
  <c r="Y29" i="15"/>
  <c r="Y30" i="15"/>
  <c r="Y31" i="15"/>
  <c r="Y32" i="15"/>
  <c r="Y33" i="15"/>
  <c r="Y34" i="15"/>
  <c r="Y35" i="15"/>
  <c r="Y36" i="15"/>
  <c r="Y37" i="15"/>
  <c r="Y38" i="15"/>
  <c r="Y39" i="15"/>
  <c r="Y40" i="15"/>
  <c r="Y41" i="15"/>
  <c r="Y42" i="15"/>
  <c r="Y43" i="15"/>
  <c r="Y44" i="15"/>
  <c r="Y45" i="15"/>
  <c r="Y46" i="15"/>
  <c r="Y47" i="15"/>
  <c r="Y48" i="15"/>
  <c r="Y49" i="15"/>
  <c r="Y50" i="15"/>
  <c r="Y51" i="15"/>
  <c r="Y52" i="15"/>
  <c r="Y53" i="15"/>
  <c r="Y54" i="15"/>
  <c r="Y55" i="15"/>
  <c r="Y56" i="15"/>
  <c r="Y57" i="15"/>
  <c r="Y58" i="15"/>
  <c r="Y59" i="15"/>
  <c r="Y60" i="15"/>
  <c r="Y61" i="15"/>
  <c r="Y62" i="15"/>
  <c r="Y63" i="15"/>
  <c r="Y64" i="15"/>
  <c r="Y65" i="15"/>
  <c r="Y66" i="15"/>
  <c r="Y67" i="15"/>
  <c r="Y68" i="15"/>
  <c r="Y69" i="15"/>
  <c r="Y70" i="15"/>
  <c r="Y71" i="15"/>
  <c r="Y72" i="15"/>
  <c r="Y73" i="15"/>
  <c r="Y74" i="15"/>
  <c r="Y75" i="15"/>
  <c r="Y76" i="15"/>
  <c r="Y77" i="15"/>
  <c r="Y78" i="15"/>
  <c r="Y79" i="15"/>
  <c r="Y80" i="15"/>
  <c r="Y81" i="15"/>
  <c r="Y82" i="15"/>
  <c r="Y83" i="15"/>
  <c r="Y84" i="15"/>
  <c r="Y85" i="15"/>
  <c r="Y86" i="15"/>
  <c r="Y87" i="15"/>
  <c r="Y88" i="15"/>
  <c r="Y89" i="15"/>
  <c r="Y90" i="15"/>
  <c r="Y91" i="15"/>
  <c r="Y92" i="15"/>
  <c r="Y93" i="15"/>
  <c r="Y94" i="15"/>
  <c r="Y95" i="15"/>
  <c r="Y96" i="15"/>
  <c r="Y97" i="15"/>
  <c r="Y98" i="15"/>
  <c r="Y99" i="15"/>
  <c r="Y100" i="15"/>
  <c r="Y101" i="15"/>
  <c r="Y102" i="15"/>
  <c r="Y103" i="15"/>
  <c r="Y104" i="15"/>
  <c r="Y105" i="15"/>
  <c r="Y106" i="15"/>
  <c r="W5" i="15"/>
  <c r="W7" i="15"/>
  <c r="W6" i="15"/>
  <c r="W8" i="15"/>
  <c r="W9" i="15"/>
  <c r="W10" i="15"/>
  <c r="W12" i="15"/>
  <c r="W11" i="15"/>
  <c r="W13" i="15"/>
  <c r="W14" i="15"/>
  <c r="W17" i="15"/>
  <c r="W19" i="15"/>
  <c r="W15" i="15"/>
  <c r="W16" i="15"/>
  <c r="W18" i="15"/>
  <c r="W20" i="15"/>
  <c r="W21" i="15"/>
  <c r="W22" i="15"/>
  <c r="W23" i="15"/>
  <c r="W24" i="15"/>
  <c r="W25" i="15"/>
  <c r="W26" i="15"/>
  <c r="W27" i="15"/>
  <c r="W28" i="15"/>
  <c r="W29" i="15"/>
  <c r="W30" i="15"/>
  <c r="W31" i="15"/>
  <c r="W32" i="15"/>
  <c r="W33" i="15"/>
  <c r="W34" i="15"/>
  <c r="W35" i="15"/>
  <c r="W36" i="15"/>
  <c r="W37" i="15"/>
  <c r="W38" i="15"/>
  <c r="W39" i="15"/>
  <c r="W40" i="15"/>
  <c r="W41" i="15"/>
  <c r="W42" i="15"/>
  <c r="W43" i="15"/>
  <c r="W44" i="15"/>
  <c r="W45" i="15"/>
  <c r="W46" i="15"/>
  <c r="W47" i="15"/>
  <c r="W48" i="15"/>
  <c r="W49" i="15"/>
  <c r="W50" i="15"/>
  <c r="W51" i="15"/>
  <c r="W52" i="15"/>
  <c r="W53" i="15"/>
  <c r="W54" i="15"/>
  <c r="W55" i="15"/>
  <c r="W56" i="15"/>
  <c r="W57" i="15"/>
  <c r="W58" i="15"/>
  <c r="W59" i="15"/>
  <c r="W60" i="15"/>
  <c r="W61" i="15"/>
  <c r="W62" i="15"/>
  <c r="W63" i="15"/>
  <c r="W64" i="15"/>
  <c r="W65" i="15"/>
  <c r="W66" i="15"/>
  <c r="W67" i="15"/>
  <c r="W68" i="15"/>
  <c r="W69" i="15"/>
  <c r="W70" i="15"/>
  <c r="W71" i="15"/>
  <c r="W72" i="15"/>
  <c r="W73" i="15"/>
  <c r="W74" i="15"/>
  <c r="W75" i="15"/>
  <c r="W76" i="15"/>
  <c r="W77" i="15"/>
  <c r="W78" i="15"/>
  <c r="W79" i="15"/>
  <c r="W80" i="15"/>
  <c r="W81" i="15"/>
  <c r="W82" i="15"/>
  <c r="W83" i="15"/>
  <c r="W84" i="15"/>
  <c r="W85" i="15"/>
  <c r="W86" i="15"/>
  <c r="W87" i="15"/>
  <c r="W88" i="15"/>
  <c r="W89" i="15"/>
  <c r="W90" i="15"/>
  <c r="W91" i="15"/>
  <c r="W92" i="15"/>
  <c r="W93" i="15"/>
  <c r="W94" i="15"/>
  <c r="W95" i="15"/>
  <c r="W96" i="15"/>
  <c r="W97" i="15"/>
  <c r="W98" i="15"/>
  <c r="W99" i="15"/>
  <c r="W100" i="15"/>
  <c r="W101" i="15"/>
  <c r="W102" i="15"/>
  <c r="W103" i="15"/>
  <c r="W104" i="15"/>
  <c r="W105" i="15"/>
  <c r="W106" i="15"/>
  <c r="U5" i="15"/>
  <c r="U7" i="15"/>
  <c r="U6" i="15"/>
  <c r="U8" i="15"/>
  <c r="U9" i="15"/>
  <c r="U10" i="15"/>
  <c r="U12" i="15"/>
  <c r="U11" i="15"/>
  <c r="U13" i="15"/>
  <c r="U14" i="15"/>
  <c r="U17" i="15"/>
  <c r="U19" i="15"/>
  <c r="U15" i="15"/>
  <c r="U16" i="15"/>
  <c r="U18" i="15"/>
  <c r="U20" i="15"/>
  <c r="U21" i="15"/>
  <c r="U22" i="15"/>
  <c r="U23" i="15"/>
  <c r="U24" i="15"/>
  <c r="U25" i="15"/>
  <c r="U26" i="15"/>
  <c r="U27" i="15"/>
  <c r="U28" i="15"/>
  <c r="U29" i="15"/>
  <c r="U30" i="15"/>
  <c r="U31" i="15"/>
  <c r="U32" i="15"/>
  <c r="U33" i="15"/>
  <c r="U34" i="15"/>
  <c r="U35" i="15"/>
  <c r="U36" i="15"/>
  <c r="U37" i="15"/>
  <c r="U38" i="15"/>
  <c r="U39" i="15"/>
  <c r="U40" i="15"/>
  <c r="U41" i="15"/>
  <c r="U42" i="15"/>
  <c r="U43" i="15"/>
  <c r="U44" i="15"/>
  <c r="U45" i="15"/>
  <c r="U46" i="15"/>
  <c r="U47" i="15"/>
  <c r="U48" i="15"/>
  <c r="U49" i="15"/>
  <c r="U50" i="15"/>
  <c r="U51" i="15"/>
  <c r="U52" i="15"/>
  <c r="U53" i="15"/>
  <c r="U54" i="15"/>
  <c r="U55" i="15"/>
  <c r="U56" i="15"/>
  <c r="U57" i="15"/>
  <c r="U58" i="15"/>
  <c r="U59" i="15"/>
  <c r="U60" i="15"/>
  <c r="U61" i="15"/>
  <c r="U62" i="15"/>
  <c r="U63" i="15"/>
  <c r="U64" i="15"/>
  <c r="U65" i="15"/>
  <c r="U66" i="15"/>
  <c r="U67" i="15"/>
  <c r="U68" i="15"/>
  <c r="U69" i="15"/>
  <c r="U70" i="15"/>
  <c r="U71" i="15"/>
  <c r="U72" i="15"/>
  <c r="U73" i="15"/>
  <c r="U74" i="15"/>
  <c r="U75" i="15"/>
  <c r="U76" i="15"/>
  <c r="U77" i="15"/>
  <c r="U78" i="15"/>
  <c r="U79" i="15"/>
  <c r="U80" i="15"/>
  <c r="U81" i="15"/>
  <c r="U82" i="15"/>
  <c r="U83" i="15"/>
  <c r="U84" i="15"/>
  <c r="U85" i="15"/>
  <c r="U86" i="15"/>
  <c r="U87" i="15"/>
  <c r="U88" i="15"/>
  <c r="U89" i="15"/>
  <c r="U90" i="15"/>
  <c r="U91" i="15"/>
  <c r="U92" i="15"/>
  <c r="U93" i="15"/>
  <c r="U94" i="15"/>
  <c r="U95" i="15"/>
  <c r="U96" i="15"/>
  <c r="U97" i="15"/>
  <c r="U98" i="15"/>
  <c r="U99" i="15"/>
  <c r="U100" i="15"/>
  <c r="U101" i="15"/>
  <c r="U102" i="15"/>
  <c r="U103" i="15"/>
  <c r="U104" i="15"/>
  <c r="U105" i="15"/>
  <c r="U106" i="15"/>
  <c r="S5" i="15"/>
  <c r="S7" i="15"/>
  <c r="S6" i="15"/>
  <c r="S8" i="15"/>
  <c r="S9" i="15"/>
  <c r="S10" i="15"/>
  <c r="S12" i="15"/>
  <c r="S11" i="15"/>
  <c r="S13" i="15"/>
  <c r="S14" i="15"/>
  <c r="S17" i="15"/>
  <c r="S19" i="15"/>
  <c r="S15" i="15"/>
  <c r="S16" i="15"/>
  <c r="S18" i="15"/>
  <c r="S20" i="15"/>
  <c r="S21" i="15"/>
  <c r="S22"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S52" i="15"/>
  <c r="S53" i="15"/>
  <c r="S54" i="15"/>
  <c r="S55" i="15"/>
  <c r="S56" i="15"/>
  <c r="S57" i="15"/>
  <c r="S58" i="15"/>
  <c r="S59" i="15"/>
  <c r="S60" i="15"/>
  <c r="S61" i="15"/>
  <c r="S62" i="15"/>
  <c r="S63" i="15"/>
  <c r="S64" i="15"/>
  <c r="S65" i="15"/>
  <c r="S66" i="15"/>
  <c r="S67" i="15"/>
  <c r="S68" i="15"/>
  <c r="S69" i="15"/>
  <c r="S70" i="15"/>
  <c r="S71" i="15"/>
  <c r="S72" i="15"/>
  <c r="S73" i="15"/>
  <c r="S74" i="15"/>
  <c r="S75" i="15"/>
  <c r="S76" i="15"/>
  <c r="S77" i="15"/>
  <c r="S78" i="15"/>
  <c r="S79" i="15"/>
  <c r="S80" i="15"/>
  <c r="S81" i="15"/>
  <c r="S82" i="15"/>
  <c r="S83" i="15"/>
  <c r="S84" i="15"/>
  <c r="S85" i="15"/>
  <c r="S86" i="15"/>
  <c r="S87" i="15"/>
  <c r="S88" i="15"/>
  <c r="S89" i="15"/>
  <c r="S90" i="15"/>
  <c r="S91" i="15"/>
  <c r="S92" i="15"/>
  <c r="S93" i="15"/>
  <c r="S94" i="15"/>
  <c r="S95" i="15"/>
  <c r="S96" i="15"/>
  <c r="S97" i="15"/>
  <c r="S98" i="15"/>
  <c r="S99" i="15"/>
  <c r="S100" i="15"/>
  <c r="S101" i="15"/>
  <c r="S102" i="15"/>
  <c r="S103" i="15"/>
  <c r="S104" i="15"/>
  <c r="S105" i="15"/>
  <c r="S106" i="15"/>
  <c r="Q5" i="15"/>
  <c r="Q7" i="15"/>
  <c r="Q6" i="15"/>
  <c r="Q8" i="15"/>
  <c r="Q9" i="15"/>
  <c r="Q10" i="15"/>
  <c r="Q12" i="15"/>
  <c r="Q11" i="15"/>
  <c r="Q13" i="15"/>
  <c r="Q14" i="15"/>
  <c r="Q17" i="15"/>
  <c r="Q19" i="15"/>
  <c r="Q15" i="15"/>
  <c r="Q16" i="15"/>
  <c r="Q18"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101" i="15"/>
  <c r="Q102" i="15"/>
  <c r="Q103" i="15"/>
  <c r="Q104" i="15"/>
  <c r="Q105" i="15"/>
  <c r="Q106" i="15"/>
  <c r="O5" i="15"/>
  <c r="O7" i="15"/>
  <c r="O6" i="15"/>
  <c r="O8" i="15"/>
  <c r="O9" i="15"/>
  <c r="O10" i="15"/>
  <c r="O12" i="15"/>
  <c r="O11" i="15"/>
  <c r="O13" i="15"/>
  <c r="O14" i="15"/>
  <c r="O17" i="15"/>
  <c r="O19" i="15"/>
  <c r="O15" i="15"/>
  <c r="O16" i="15"/>
  <c r="O18"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M5" i="15"/>
  <c r="M7" i="15"/>
  <c r="M6" i="15"/>
  <c r="M8" i="15"/>
  <c r="M9" i="15"/>
  <c r="M10" i="15"/>
  <c r="M12" i="15"/>
  <c r="M11" i="15"/>
  <c r="M13" i="15"/>
  <c r="M14" i="15"/>
  <c r="M17" i="15"/>
  <c r="M19" i="15"/>
  <c r="M15" i="15"/>
  <c r="M16" i="15"/>
  <c r="M18"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K5" i="15"/>
  <c r="K7" i="15"/>
  <c r="K6" i="15"/>
  <c r="K8" i="15"/>
  <c r="K9" i="15"/>
  <c r="K10" i="15"/>
  <c r="K12" i="15"/>
  <c r="K11" i="15"/>
  <c r="K13" i="15"/>
  <c r="K14" i="15"/>
  <c r="K17" i="15"/>
  <c r="K19" i="15"/>
  <c r="K15" i="15"/>
  <c r="K16" i="15"/>
  <c r="K18"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I5" i="15"/>
  <c r="I7" i="15"/>
  <c r="I6" i="15"/>
  <c r="I8" i="15"/>
  <c r="I9" i="15"/>
  <c r="I10" i="15"/>
  <c r="I12" i="15"/>
  <c r="I11" i="15"/>
  <c r="I13" i="15"/>
  <c r="I14" i="15"/>
  <c r="I17" i="15"/>
  <c r="I19" i="15"/>
  <c r="I15" i="15"/>
  <c r="I16" i="15"/>
  <c r="I18"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I105" i="15"/>
  <c r="I106" i="15"/>
  <c r="AJ19" i="26" l="1"/>
  <c r="AJ35" i="26"/>
  <c r="AJ17" i="23"/>
  <c r="AJ25" i="23"/>
  <c r="AJ21" i="23"/>
  <c r="AJ38" i="23"/>
  <c r="AJ45" i="23"/>
  <c r="AJ12" i="23"/>
  <c r="AJ9" i="23"/>
  <c r="G9" i="23" s="1"/>
  <c r="AJ14" i="23"/>
  <c r="G14" i="23" s="1"/>
  <c r="AJ25" i="26"/>
  <c r="G25" i="26" s="1"/>
  <c r="AJ14" i="26"/>
  <c r="G14" i="26" s="1"/>
  <c r="AJ32" i="26"/>
  <c r="AJ20" i="26"/>
  <c r="G20" i="26" s="1"/>
  <c r="AJ35" i="23"/>
  <c r="AJ33" i="23"/>
  <c r="G33" i="23" s="1"/>
  <c r="G39" i="23"/>
  <c r="AJ37" i="23"/>
  <c r="G37" i="23" s="1"/>
  <c r="AJ49" i="23"/>
  <c r="G49" i="23" s="1"/>
  <c r="G9" i="26"/>
  <c r="AJ20" i="23"/>
  <c r="G20" i="23" s="1"/>
  <c r="AJ29" i="23"/>
  <c r="G29" i="23" s="1"/>
  <c r="G25" i="23"/>
  <c r="AJ34" i="26"/>
  <c r="G34" i="26" s="1"/>
  <c r="AJ38" i="26"/>
  <c r="G38" i="26" s="1"/>
  <c r="AJ31" i="26"/>
  <c r="G31" i="26" s="1"/>
  <c r="AJ41" i="26"/>
  <c r="G41" i="26" s="1"/>
  <c r="G26" i="26"/>
  <c r="G28" i="26"/>
  <c r="G32" i="26"/>
  <c r="G22" i="26"/>
  <c r="G18" i="26"/>
  <c r="AJ6" i="26"/>
  <c r="G6" i="26" s="1"/>
  <c r="AJ11" i="26"/>
  <c r="G11" i="26" s="1"/>
  <c r="G39" i="26"/>
  <c r="G35" i="26"/>
  <c r="G37" i="26"/>
  <c r="G29" i="26"/>
  <c r="AJ7" i="26"/>
  <c r="G7" i="26" s="1"/>
  <c r="AJ33" i="26"/>
  <c r="G33" i="26" s="1"/>
  <c r="AJ15" i="26"/>
  <c r="G15" i="26" s="1"/>
  <c r="G30" i="26"/>
  <c r="G19" i="26"/>
  <c r="AJ4" i="26"/>
  <c r="G4" i="26" s="1"/>
  <c r="AJ24" i="26"/>
  <c r="G24" i="26" s="1"/>
  <c r="AJ21" i="26"/>
  <c r="G21" i="26" s="1"/>
  <c r="AJ40" i="26"/>
  <c r="G40" i="26" s="1"/>
  <c r="AJ23" i="26"/>
  <c r="G23" i="26" s="1"/>
  <c r="AJ17" i="26"/>
  <c r="G17" i="26" s="1"/>
  <c r="AJ8" i="26"/>
  <c r="G8" i="26" s="1"/>
  <c r="AJ5" i="26"/>
  <c r="G5" i="26" s="1"/>
  <c r="AJ13" i="26"/>
  <c r="G13" i="26" s="1"/>
  <c r="AJ27" i="26"/>
  <c r="G27" i="26" s="1"/>
  <c r="AJ12" i="26"/>
  <c r="G12" i="26" s="1"/>
  <c r="AJ36" i="26"/>
  <c r="G36" i="26" s="1"/>
  <c r="G38" i="23"/>
  <c r="G53" i="23"/>
  <c r="AJ11" i="23"/>
  <c r="G11" i="23" s="1"/>
  <c r="AJ18" i="23"/>
  <c r="G18" i="23" s="1"/>
  <c r="AJ40" i="23"/>
  <c r="G40" i="23" s="1"/>
  <c r="G45" i="23"/>
  <c r="G47" i="23"/>
  <c r="G27" i="23"/>
  <c r="AJ7" i="23"/>
  <c r="G7" i="23" s="1"/>
  <c r="AJ10" i="23"/>
  <c r="G10" i="23" s="1"/>
  <c r="AJ24" i="23"/>
  <c r="G24" i="23" s="1"/>
  <c r="AJ54" i="23"/>
  <c r="G54" i="23" s="1"/>
  <c r="G23" i="23"/>
  <c r="AJ34" i="23"/>
  <c r="G34" i="23" s="1"/>
  <c r="AJ19" i="23"/>
  <c r="G19" i="23" s="1"/>
  <c r="AJ13" i="23"/>
  <c r="G13" i="23" s="1"/>
  <c r="G12" i="23"/>
  <c r="G17" i="23"/>
  <c r="G35" i="23"/>
  <c r="AJ51" i="23"/>
  <c r="G51" i="23" s="1"/>
  <c r="AJ5" i="23"/>
  <c r="G5" i="23" s="1"/>
  <c r="AJ46" i="23"/>
  <c r="G46" i="23" s="1"/>
  <c r="AJ55" i="23"/>
  <c r="G55" i="23" s="1"/>
  <c r="G21" i="23"/>
  <c r="AJ4" i="23"/>
  <c r="G4" i="23" s="1"/>
  <c r="AJ8" i="23"/>
  <c r="G8" i="23" s="1"/>
  <c r="AJ32" i="23"/>
  <c r="G32" i="23" s="1"/>
  <c r="AJ44" i="23"/>
  <c r="G44" i="23" s="1"/>
  <c r="AJ28" i="23"/>
  <c r="G28" i="23" s="1"/>
  <c r="AJ43" i="23"/>
  <c r="G43" i="23" s="1"/>
  <c r="AJ50" i="23"/>
  <c r="G50" i="23" s="1"/>
  <c r="AJ6" i="23"/>
  <c r="G6" i="23" s="1"/>
  <c r="AJ16" i="23"/>
  <c r="G16" i="23" s="1"/>
  <c r="AJ31" i="23"/>
  <c r="G31" i="23" s="1"/>
  <c r="AJ30" i="23"/>
  <c r="G30" i="23" s="1"/>
  <c r="AJ15" i="23"/>
  <c r="G15" i="23" s="1"/>
  <c r="AJ52" i="23"/>
  <c r="G52" i="23" s="1"/>
  <c r="AJ48" i="23"/>
  <c r="G48" i="23" s="1"/>
  <c r="AJ41" i="23"/>
  <c r="G41" i="23" s="1"/>
  <c r="AJ36" i="23"/>
  <c r="G36" i="23" s="1"/>
  <c r="AJ22" i="23"/>
  <c r="G22" i="23" s="1"/>
  <c r="AJ42" i="23"/>
  <c r="G42" i="23" s="1"/>
  <c r="AJ16" i="26"/>
  <c r="G16" i="26" s="1"/>
  <c r="AJ10" i="26"/>
  <c r="G10" i="26" s="1"/>
  <c r="AJ26" i="23"/>
  <c r="G26" i="23" s="1"/>
  <c r="G69" i="25"/>
  <c r="G38" i="25"/>
  <c r="G49" i="25"/>
  <c r="G68" i="25"/>
  <c r="G18" i="25"/>
  <c r="G60" i="25"/>
  <c r="G24" i="25"/>
  <c r="G85" i="25"/>
  <c r="G32" i="25"/>
  <c r="G88" i="25"/>
  <c r="G83" i="25"/>
  <c r="G93" i="25"/>
  <c r="G105" i="25"/>
  <c r="G115" i="25"/>
  <c r="G78" i="25"/>
  <c r="G80" i="25"/>
  <c r="G119" i="25"/>
  <c r="G59" i="25"/>
  <c r="G43" i="25"/>
  <c r="G33" i="25"/>
  <c r="G34" i="25"/>
  <c r="G87" i="25"/>
  <c r="G77" i="25"/>
  <c r="G20" i="25"/>
  <c r="G22" i="25"/>
  <c r="G26" i="25"/>
  <c r="G36" i="25"/>
  <c r="G48" i="25"/>
  <c r="G66" i="25"/>
  <c r="G71" i="25"/>
  <c r="G75" i="25"/>
  <c r="G79" i="25"/>
  <c r="G81" i="25"/>
  <c r="G82" i="25"/>
  <c r="G90" i="25"/>
  <c r="G102" i="25"/>
  <c r="G110" i="25"/>
  <c r="G112" i="25"/>
  <c r="G120" i="25"/>
  <c r="G15" i="25"/>
  <c r="G25" i="25"/>
  <c r="G29" i="25"/>
  <c r="G40" i="25"/>
  <c r="G52" i="25"/>
  <c r="G55" i="25"/>
  <c r="G114" i="25"/>
  <c r="G70" i="25"/>
  <c r="G74" i="25"/>
  <c r="G109" i="25"/>
  <c r="G116" i="25"/>
  <c r="G118" i="25"/>
  <c r="G121" i="25"/>
  <c r="G8" i="25"/>
  <c r="G9" i="25"/>
  <c r="G13" i="25"/>
  <c r="G17" i="25"/>
  <c r="G28" i="25"/>
  <c r="G39" i="25"/>
  <c r="G45" i="25"/>
  <c r="G51" i="25"/>
  <c r="G73" i="25"/>
  <c r="G84" i="25"/>
  <c r="G86" i="25"/>
  <c r="G4" i="25"/>
  <c r="G7" i="25"/>
  <c r="G12" i="25"/>
  <c r="G35" i="25"/>
  <c r="G44" i="25"/>
  <c r="G47" i="25"/>
  <c r="G50" i="25"/>
  <c r="G89" i="25"/>
  <c r="G92" i="25"/>
  <c r="G95" i="25"/>
  <c r="G99" i="25"/>
  <c r="G117" i="25"/>
  <c r="G6" i="25"/>
  <c r="G19" i="25"/>
  <c r="G16" i="25"/>
  <c r="G31" i="25"/>
  <c r="G41" i="25"/>
  <c r="G54" i="25"/>
  <c r="G57" i="25"/>
  <c r="G62" i="25"/>
  <c r="G64" i="25"/>
  <c r="G65" i="25"/>
  <c r="G94" i="25"/>
  <c r="G98" i="25"/>
  <c r="G101" i="25"/>
  <c r="G108" i="25"/>
  <c r="G10" i="25"/>
  <c r="G11" i="25"/>
  <c r="G14" i="25"/>
  <c r="G23" i="25"/>
  <c r="G46" i="25"/>
  <c r="G56" i="25"/>
  <c r="G58" i="25"/>
  <c r="G91" i="25"/>
  <c r="G97" i="25"/>
  <c r="G100" i="25"/>
  <c r="G104" i="25"/>
  <c r="G107" i="25"/>
  <c r="G111" i="25"/>
  <c r="G5" i="25"/>
  <c r="G21" i="25"/>
  <c r="G27" i="25"/>
  <c r="G30" i="25"/>
  <c r="G37" i="25"/>
  <c r="G42" i="25"/>
  <c r="G53" i="25"/>
  <c r="G61" i="25"/>
  <c r="G63" i="25"/>
  <c r="G67" i="25"/>
  <c r="G72" i="25"/>
  <c r="G76" i="25"/>
  <c r="G96" i="25"/>
  <c r="G103" i="25"/>
  <c r="G106" i="25"/>
  <c r="G113" i="25"/>
  <c r="G24" i="15" l="1"/>
  <c r="G92" i="22"/>
  <c r="O126" i="21" l="1"/>
  <c r="O127" i="21"/>
  <c r="O4" i="15"/>
  <c r="O202" i="21"/>
  <c r="O203" i="21"/>
  <c r="O204" i="21"/>
  <c r="O205" i="21"/>
  <c r="O206" i="21"/>
  <c r="O207" i="21"/>
  <c r="O208" i="21"/>
  <c r="O209" i="21"/>
  <c r="O210" i="21"/>
  <c r="O211" i="21"/>
  <c r="O212" i="21"/>
  <c r="O213" i="21"/>
  <c r="O214" i="21"/>
  <c r="O215" i="21"/>
  <c r="O216" i="21"/>
  <c r="O217" i="21"/>
  <c r="O218" i="21"/>
  <c r="O219" i="21"/>
  <c r="O220" i="21"/>
  <c r="O221" i="21"/>
  <c r="O222" i="21"/>
  <c r="O225" i="21"/>
  <c r="O226" i="21"/>
  <c r="O227" i="21"/>
  <c r="O228" i="21"/>
  <c r="O229" i="21"/>
  <c r="O230" i="21"/>
  <c r="O231" i="21"/>
  <c r="O115" i="21"/>
  <c r="O116" i="21"/>
  <c r="O117" i="21"/>
  <c r="O118" i="21"/>
  <c r="O119" i="21"/>
  <c r="O120" i="21"/>
  <c r="O121" i="21"/>
  <c r="O122" i="21"/>
  <c r="O123" i="21"/>
  <c r="O124" i="21"/>
  <c r="O125" i="21"/>
  <c r="G44" i="21" l="1"/>
  <c r="G51" i="15"/>
  <c r="G58" i="21"/>
  <c r="G117" i="21"/>
  <c r="G117" i="22"/>
  <c r="G113" i="22"/>
  <c r="G9" i="22"/>
  <c r="G66" i="22"/>
  <c r="G109" i="22"/>
  <c r="G118" i="22"/>
  <c r="G114" i="22"/>
  <c r="G110" i="22"/>
  <c r="G33" i="22"/>
  <c r="G17" i="22"/>
  <c r="G43" i="22"/>
  <c r="G67" i="22"/>
  <c r="G115" i="22"/>
  <c r="G111" i="22"/>
  <c r="G108" i="22"/>
  <c r="G12" i="22"/>
  <c r="G57" i="22"/>
  <c r="G87" i="22"/>
  <c r="G32" i="22"/>
  <c r="G116" i="22"/>
  <c r="G112" i="22"/>
  <c r="G57" i="21"/>
  <c r="G55" i="21"/>
  <c r="G56" i="21"/>
  <c r="G118" i="21"/>
  <c r="G54" i="21"/>
  <c r="G40" i="21"/>
  <c r="G116" i="21"/>
  <c r="G122" i="21"/>
  <c r="G115" i="21"/>
  <c r="G81" i="21"/>
  <c r="G121" i="21"/>
  <c r="G84" i="21"/>
  <c r="G126" i="21"/>
  <c r="G123" i="21"/>
  <c r="G125" i="21"/>
  <c r="G120" i="21"/>
  <c r="G83" i="21"/>
  <c r="G37" i="21"/>
  <c r="G124" i="21"/>
  <c r="G119" i="21"/>
  <c r="G82" i="21"/>
  <c r="G127" i="21"/>
  <c r="G52" i="15"/>
  <c r="G56" i="15"/>
  <c r="G37" i="15"/>
  <c r="G53" i="15"/>
  <c r="G57" i="15"/>
  <c r="G30" i="15"/>
  <c r="G54" i="15"/>
  <c r="G50" i="15"/>
  <c r="G38" i="15"/>
  <c r="G39" i="15"/>
  <c r="G69" i="15"/>
  <c r="G29" i="15"/>
  <c r="G55" i="15"/>
  <c r="G96" i="15" l="1"/>
  <c r="G98" i="15"/>
  <c r="G97" i="15"/>
  <c r="G91" i="21" l="1"/>
  <c r="O190" i="21"/>
  <c r="O189" i="21"/>
  <c r="O188" i="21"/>
  <c r="O187" i="21"/>
  <c r="O186" i="21"/>
  <c r="O185" i="21"/>
  <c r="O184" i="21"/>
  <c r="O183" i="21"/>
  <c r="O182" i="21"/>
  <c r="O181" i="21"/>
  <c r="O180" i="21"/>
  <c r="O179" i="21"/>
  <c r="O178" i="21"/>
  <c r="O177" i="21"/>
  <c r="O141" i="21"/>
  <c r="O140" i="21"/>
  <c r="O176" i="21"/>
  <c r="O175" i="21"/>
  <c r="O174" i="21"/>
  <c r="O154" i="21"/>
  <c r="O153" i="21"/>
  <c r="O173" i="21"/>
  <c r="O172" i="21"/>
  <c r="O171" i="21"/>
  <c r="O170" i="21"/>
  <c r="O152" i="21"/>
  <c r="O169" i="21"/>
  <c r="O168" i="21"/>
  <c r="O106" i="21"/>
  <c r="O105" i="21"/>
  <c r="O139" i="21"/>
  <c r="O138" i="21"/>
  <c r="O137" i="21"/>
  <c r="O136" i="21"/>
  <c r="O135" i="21"/>
  <c r="O108" i="21"/>
  <c r="O107" i="21"/>
  <c r="G59" i="21" l="1"/>
  <c r="G74" i="21"/>
  <c r="G178" i="21"/>
  <c r="G62" i="15"/>
  <c r="G78" i="15"/>
  <c r="G106" i="21"/>
  <c r="G129" i="22"/>
  <c r="G142" i="22"/>
  <c r="G178" i="22"/>
  <c r="G182" i="22"/>
  <c r="G186" i="22"/>
  <c r="G154" i="21"/>
  <c r="G190" i="21"/>
  <c r="G51" i="22"/>
  <c r="G162" i="22"/>
  <c r="G168" i="22"/>
  <c r="G102" i="22"/>
  <c r="G171" i="22"/>
  <c r="G174" i="22"/>
  <c r="G46" i="22"/>
  <c r="G70" i="22"/>
  <c r="G101" i="22"/>
  <c r="G127" i="22"/>
  <c r="G163" i="22"/>
  <c r="G167" i="22"/>
  <c r="G169" i="22"/>
  <c r="G172" i="22"/>
  <c r="G220" i="22"/>
  <c r="G166" i="22"/>
  <c r="G75" i="22"/>
  <c r="G177" i="22"/>
  <c r="G181" i="22"/>
  <c r="G185" i="22"/>
  <c r="G219" i="22"/>
  <c r="G100" i="22"/>
  <c r="G78" i="22"/>
  <c r="G104" i="22"/>
  <c r="G128" i="22"/>
  <c r="G130" i="22"/>
  <c r="G176" i="22"/>
  <c r="G180" i="22"/>
  <c r="G184" i="22"/>
  <c r="G188" i="22"/>
  <c r="G69" i="22"/>
  <c r="G61" i="22"/>
  <c r="G94" i="22"/>
  <c r="G165" i="22"/>
  <c r="G60" i="22"/>
  <c r="G103" i="22"/>
  <c r="G164" i="22"/>
  <c r="G140" i="22"/>
  <c r="G170" i="22"/>
  <c r="G173" i="22"/>
  <c r="G141" i="22"/>
  <c r="G175" i="22"/>
  <c r="G179" i="22"/>
  <c r="G183" i="22"/>
  <c r="G187" i="22"/>
  <c r="G107" i="21"/>
  <c r="G169" i="21"/>
  <c r="G172" i="21"/>
  <c r="G136" i="21"/>
  <c r="G152" i="21"/>
  <c r="G60" i="21"/>
  <c r="G75" i="21"/>
  <c r="G179" i="21"/>
  <c r="G187" i="21"/>
  <c r="G173" i="21"/>
  <c r="G176" i="21"/>
  <c r="G184" i="21"/>
  <c r="G68" i="21"/>
  <c r="G181" i="21"/>
  <c r="G188" i="21"/>
  <c r="G86" i="21"/>
  <c r="G135" i="21"/>
  <c r="G186" i="21"/>
  <c r="G101" i="21"/>
  <c r="G141" i="21"/>
  <c r="G183" i="21"/>
  <c r="G231" i="21"/>
  <c r="G137" i="21"/>
  <c r="G170" i="21"/>
  <c r="G153" i="21"/>
  <c r="G180" i="21"/>
  <c r="G168" i="21"/>
  <c r="G229" i="21"/>
  <c r="G230" i="21"/>
  <c r="G24" i="21"/>
  <c r="G177" i="21"/>
  <c r="G185" i="21"/>
  <c r="G138" i="21"/>
  <c r="G104" i="21"/>
  <c r="G105" i="21"/>
  <c r="G175" i="21"/>
  <c r="G108" i="21"/>
  <c r="G139" i="21"/>
  <c r="G171" i="21"/>
  <c r="G174" i="21"/>
  <c r="G140" i="21"/>
  <c r="G182" i="21"/>
  <c r="G189" i="21"/>
  <c r="G8" i="15"/>
  <c r="G31" i="15"/>
  <c r="G72" i="15"/>
  <c r="G61" i="15"/>
  <c r="G33" i="15"/>
  <c r="G73" i="15"/>
  <c r="G84" i="15"/>
  <c r="G83" i="15"/>
  <c r="G80" i="15"/>
  <c r="G77" i="15"/>
  <c r="G41" i="15"/>
  <c r="G74" i="15"/>
  <c r="G105" i="15"/>
  <c r="G48" i="15"/>
  <c r="G85" i="15"/>
  <c r="G106" i="15"/>
  <c r="G104" i="15"/>
  <c r="G63" i="15"/>
  <c r="G79" i="15"/>
  <c r="G21" i="15"/>
  <c r="G82" i="15"/>
  <c r="G81" i="15"/>
  <c r="G46" i="15"/>
  <c r="G75" i="15"/>
  <c r="G13" i="15"/>
  <c r="G76" i="15"/>
  <c r="G19" i="15"/>
  <c r="O167" i="21"/>
  <c r="O151" i="21"/>
  <c r="O166" i="21"/>
  <c r="O165" i="21"/>
  <c r="O164" i="21"/>
  <c r="O163" i="21"/>
  <c r="O162" i="21"/>
  <c r="O110" i="21"/>
  <c r="O134" i="21"/>
  <c r="O191" i="21"/>
  <c r="O192" i="21"/>
  <c r="O193" i="21"/>
  <c r="O194" i="21"/>
  <c r="O195" i="21"/>
  <c r="O196" i="21"/>
  <c r="O197" i="21"/>
  <c r="O198" i="21"/>
  <c r="O199" i="21"/>
  <c r="O200" i="21"/>
  <c r="O109" i="21"/>
  <c r="O143" i="21"/>
  <c r="O144" i="21"/>
  <c r="O145" i="21"/>
  <c r="O146" i="21"/>
  <c r="O201" i="21"/>
  <c r="G208" i="22" l="1"/>
  <c r="G136" i="22"/>
  <c r="G30" i="22"/>
  <c r="G103" i="21"/>
  <c r="G200" i="21"/>
  <c r="G192" i="21"/>
  <c r="G151" i="21"/>
  <c r="G13" i="21"/>
  <c r="G134" i="21"/>
  <c r="G70" i="21"/>
  <c r="G14" i="22"/>
  <c r="G97" i="22"/>
  <c r="G52" i="22"/>
  <c r="G154" i="22"/>
  <c r="G139" i="22"/>
  <c r="G158" i="22"/>
  <c r="G197" i="22"/>
  <c r="G133" i="22"/>
  <c r="G131" i="22"/>
  <c r="G15" i="22"/>
  <c r="G98" i="22"/>
  <c r="G126" i="22"/>
  <c r="G155" i="22"/>
  <c r="G156" i="22"/>
  <c r="G159" i="22"/>
  <c r="G200" i="22"/>
  <c r="G196" i="22"/>
  <c r="G62" i="22"/>
  <c r="G195" i="22"/>
  <c r="G192" i="22"/>
  <c r="G36" i="22"/>
  <c r="G190" i="22"/>
  <c r="G39" i="22"/>
  <c r="G218" i="22"/>
  <c r="G90" i="22"/>
  <c r="G58" i="22"/>
  <c r="G138" i="22"/>
  <c r="G157" i="22"/>
  <c r="G161" i="22"/>
  <c r="G209" i="22"/>
  <c r="G206" i="22"/>
  <c r="G205" i="22"/>
  <c r="G202" i="22"/>
  <c r="G198" i="22"/>
  <c r="G134" i="22"/>
  <c r="G80" i="22"/>
  <c r="G193" i="22"/>
  <c r="G132" i="22"/>
  <c r="G76" i="22"/>
  <c r="G204" i="22"/>
  <c r="G201" i="22"/>
  <c r="G42" i="22"/>
  <c r="G41" i="22"/>
  <c r="G160" i="22"/>
  <c r="G68" i="22"/>
  <c r="G137" i="22"/>
  <c r="G99" i="22"/>
  <c r="G210" i="22"/>
  <c r="G207" i="22"/>
  <c r="G95" i="22"/>
  <c r="G203" i="22"/>
  <c r="G199" i="22"/>
  <c r="G135" i="22"/>
  <c r="G81" i="22"/>
  <c r="G194" i="22"/>
  <c r="G191" i="22"/>
  <c r="G77" i="22"/>
  <c r="G91" i="22"/>
  <c r="G207" i="21"/>
  <c r="G143" i="21"/>
  <c r="G197" i="21"/>
  <c r="G163" i="21"/>
  <c r="G80" i="21"/>
  <c r="G17" i="21"/>
  <c r="G164" i="21"/>
  <c r="G214" i="21"/>
  <c r="G228" i="21"/>
  <c r="G212" i="21"/>
  <c r="G144" i="21"/>
  <c r="G166" i="21"/>
  <c r="G195" i="21"/>
  <c r="G43" i="21"/>
  <c r="G218" i="21"/>
  <c r="G198" i="21"/>
  <c r="G109" i="21"/>
  <c r="G102" i="21"/>
  <c r="G196" i="21"/>
  <c r="G20" i="21"/>
  <c r="G85" i="21"/>
  <c r="G222" i="21"/>
  <c r="G220" i="21"/>
  <c r="G209" i="21"/>
  <c r="G203" i="21"/>
  <c r="G145" i="21"/>
  <c r="G199" i="21"/>
  <c r="G191" i="21"/>
  <c r="G26" i="21"/>
  <c r="G110" i="21"/>
  <c r="G167" i="21"/>
  <c r="G146" i="21"/>
  <c r="G216" i="21"/>
  <c r="G205" i="21"/>
  <c r="G162" i="21"/>
  <c r="G201" i="21"/>
  <c r="G193" i="21"/>
  <c r="G221" i="21"/>
  <c r="G219" i="21"/>
  <c r="G217" i="21"/>
  <c r="G215" i="21"/>
  <c r="G213" i="21"/>
  <c r="G211" i="21"/>
  <c r="G210" i="21"/>
  <c r="G208" i="21"/>
  <c r="G206" i="21"/>
  <c r="G204" i="21"/>
  <c r="G202" i="21"/>
  <c r="G194" i="21"/>
  <c r="G97" i="21"/>
  <c r="G165" i="21"/>
  <c r="G70" i="15"/>
  <c r="G66" i="15"/>
  <c r="G40" i="15"/>
  <c r="G15" i="15"/>
  <c r="G67" i="15"/>
  <c r="G28" i="15"/>
  <c r="G60" i="15"/>
  <c r="G71" i="15"/>
  <c r="O160" i="21"/>
  <c r="O159" i="21"/>
  <c r="O157" i="21"/>
  <c r="O114" i="21"/>
  <c r="O111" i="21"/>
  <c r="O150" i="21"/>
  <c r="G63" i="22" l="1"/>
  <c r="G83" i="22"/>
  <c r="G213" i="22"/>
  <c r="G214" i="22"/>
  <c r="G189" i="22"/>
  <c r="G84" i="22"/>
  <c r="G217" i="22"/>
  <c r="G31" i="22"/>
  <c r="G82" i="22"/>
  <c r="G146" i="22"/>
  <c r="G216" i="22"/>
  <c r="G151" i="22"/>
  <c r="G152" i="22"/>
  <c r="G54" i="22"/>
  <c r="G86" i="22"/>
  <c r="G147" i="22"/>
  <c r="G215" i="22"/>
  <c r="G160" i="21"/>
  <c r="G111" i="21"/>
  <c r="G159" i="21"/>
  <c r="G114" i="21"/>
  <c r="G93" i="21"/>
  <c r="G227" i="21"/>
  <c r="G157" i="21"/>
  <c r="G78" i="21"/>
  <c r="G150" i="21"/>
  <c r="G25" i="15"/>
  <c r="G103" i="15"/>
  <c r="G36" i="15"/>
  <c r="G102" i="15"/>
  <c r="G99" i="15"/>
  <c r="O142" i="21"/>
  <c r="O156" i="21"/>
  <c r="O155" i="21"/>
  <c r="O113" i="21"/>
  <c r="O112" i="21"/>
  <c r="O149" i="21"/>
  <c r="O148" i="21"/>
  <c r="G145" i="22" l="1"/>
  <c r="G148" i="22"/>
  <c r="G105" i="22"/>
  <c r="G106" i="22"/>
  <c r="G225" i="21"/>
  <c r="G85" i="22"/>
  <c r="G144" i="22"/>
  <c r="G18" i="22"/>
  <c r="G64" i="22"/>
  <c r="G150" i="22"/>
  <c r="G143" i="22"/>
  <c r="G211" i="22"/>
  <c r="G71" i="22"/>
  <c r="G149" i="22"/>
  <c r="G107" i="22"/>
  <c r="G92" i="21"/>
  <c r="G49" i="21"/>
  <c r="G156" i="21"/>
  <c r="G72" i="21"/>
  <c r="G112" i="21"/>
  <c r="G87" i="21"/>
  <c r="G142" i="21"/>
  <c r="G155" i="21"/>
  <c r="G149" i="21"/>
  <c r="G73" i="21"/>
  <c r="G39" i="21"/>
  <c r="G113" i="21"/>
  <c r="G226" i="21"/>
  <c r="G148" i="21"/>
  <c r="G68" i="15"/>
  <c r="G101" i="15"/>
  <c r="G35" i="15"/>
  <c r="G86" i="15"/>
  <c r="G49" i="15"/>
  <c r="AI4" i="22"/>
  <c r="AG4" i="22"/>
  <c r="AE4" i="22"/>
  <c r="AC4" i="22"/>
  <c r="AA4" i="22"/>
  <c r="Y4" i="22"/>
  <c r="W4" i="22"/>
  <c r="U4" i="22"/>
  <c r="S4" i="22"/>
  <c r="Q4" i="22"/>
  <c r="O4" i="22"/>
  <c r="M4" i="22"/>
  <c r="K4" i="22"/>
  <c r="I4" i="22"/>
  <c r="O147" i="21"/>
  <c r="O133" i="21"/>
  <c r="O132" i="21"/>
  <c r="O131" i="21"/>
  <c r="AI4" i="15"/>
  <c r="AG4" i="15"/>
  <c r="AE4" i="15"/>
  <c r="AC4" i="15"/>
  <c r="AA4" i="15"/>
  <c r="Y4" i="15"/>
  <c r="W4" i="15"/>
  <c r="U4" i="15"/>
  <c r="S4" i="15"/>
  <c r="Q4" i="15"/>
  <c r="M4" i="15"/>
  <c r="K4" i="15"/>
  <c r="I4" i="15"/>
  <c r="G42" i="21" l="1"/>
  <c r="G4" i="15"/>
  <c r="G5" i="15"/>
  <c r="G7" i="15"/>
  <c r="G8" i="22"/>
  <c r="G96" i="22"/>
  <c r="G23" i="22"/>
  <c r="G34" i="22"/>
  <c r="G45" i="22"/>
  <c r="G63" i="21"/>
  <c r="G34" i="21"/>
  <c r="G133" i="21"/>
  <c r="G44" i="22"/>
  <c r="G25" i="22"/>
  <c r="G4" i="22"/>
  <c r="G22" i="22"/>
  <c r="G13" i="22"/>
  <c r="G5" i="22"/>
  <c r="G212" i="22"/>
  <c r="G10" i="22"/>
  <c r="G79" i="22"/>
  <c r="G50" i="22"/>
  <c r="G74" i="22"/>
  <c r="G125" i="22"/>
  <c r="G40" i="22"/>
  <c r="G19" i="22"/>
  <c r="G53" i="22"/>
  <c r="G65" i="22"/>
  <c r="G38" i="22"/>
  <c r="G26" i="22"/>
  <c r="G73" i="22"/>
  <c r="G124" i="22"/>
  <c r="G15" i="21"/>
  <c r="G65" i="21"/>
  <c r="G18" i="21"/>
  <c r="G61" i="21"/>
  <c r="G38" i="21"/>
  <c r="G132" i="21"/>
  <c r="G62" i="21"/>
  <c r="G77" i="21"/>
  <c r="G19" i="21"/>
  <c r="G28" i="21"/>
  <c r="G131" i="21"/>
  <c r="G147" i="21"/>
  <c r="G98" i="21"/>
  <c r="G32" i="21"/>
  <c r="G64" i="21"/>
  <c r="G71" i="21"/>
  <c r="G27" i="21"/>
  <c r="G67" i="21"/>
  <c r="G14" i="21"/>
  <c r="G100" i="21"/>
  <c r="G66" i="21"/>
  <c r="G99" i="21"/>
  <c r="G76" i="21"/>
  <c r="G18" i="15"/>
  <c r="G14" i="15"/>
  <c r="G42" i="15"/>
  <c r="G47" i="15"/>
  <c r="G100" i="15"/>
  <c r="G22" i="15"/>
  <c r="G9" i="15"/>
  <c r="O224" i="21"/>
  <c r="O223" i="21"/>
  <c r="O129" i="21"/>
  <c r="O128" i="21"/>
  <c r="O161" i="21"/>
  <c r="O158" i="21"/>
  <c r="O130" i="21"/>
  <c r="G28" i="22" l="1"/>
  <c r="G121" i="22"/>
  <c r="G59" i="22"/>
  <c r="G20" i="22"/>
  <c r="G35" i="22"/>
  <c r="G72" i="22"/>
  <c r="G56" i="22"/>
  <c r="G96" i="21"/>
  <c r="G21" i="21"/>
  <c r="G223" i="21"/>
  <c r="G10" i="21"/>
  <c r="G93" i="15"/>
  <c r="G6" i="22"/>
  <c r="G29" i="22"/>
  <c r="G7" i="22"/>
  <c r="G16" i="22"/>
  <c r="G88" i="22"/>
  <c r="G153" i="22"/>
  <c r="G122" i="22"/>
  <c r="G47" i="22"/>
  <c r="G24" i="22"/>
  <c r="G27" i="22"/>
  <c r="G48" i="22"/>
  <c r="G55" i="22"/>
  <c r="G21" i="22"/>
  <c r="G93" i="22"/>
  <c r="G120" i="22"/>
  <c r="G37" i="22"/>
  <c r="G11" i="22"/>
  <c r="G89" i="22"/>
  <c r="G123" i="22"/>
  <c r="G49" i="22"/>
  <c r="G119" i="22"/>
  <c r="G47" i="21"/>
  <c r="G95" i="21"/>
  <c r="G89" i="21"/>
  <c r="G48" i="21"/>
  <c r="G9" i="21"/>
  <c r="G41" i="21"/>
  <c r="G23" i="21"/>
  <c r="G36" i="21"/>
  <c r="G52" i="21"/>
  <c r="G53" i="21"/>
  <c r="G46" i="21"/>
  <c r="G8" i="21"/>
  <c r="G161" i="21"/>
  <c r="G129" i="21"/>
  <c r="G25" i="21"/>
  <c r="G6" i="21"/>
  <c r="G79" i="21"/>
  <c r="G45" i="21"/>
  <c r="G130" i="21"/>
  <c r="G7" i="21"/>
  <c r="G31" i="21"/>
  <c r="G16" i="21"/>
  <c r="G88" i="21"/>
  <c r="G33" i="21"/>
  <c r="G22" i="21"/>
  <c r="G5" i="21"/>
  <c r="G29" i="21"/>
  <c r="G12" i="21"/>
  <c r="G158" i="21"/>
  <c r="G50" i="21"/>
  <c r="G35" i="21"/>
  <c r="G224" i="21"/>
  <c r="G51" i="21"/>
  <c r="G94" i="21"/>
  <c r="G11" i="21"/>
  <c r="G4" i="21"/>
  <c r="G30" i="21"/>
  <c r="G69" i="21"/>
  <c r="G90" i="21"/>
  <c r="G128" i="21"/>
  <c r="G65" i="15"/>
  <c r="G32" i="15"/>
  <c r="G89" i="15"/>
  <c r="G23" i="15"/>
  <c r="G43" i="15"/>
  <c r="G90" i="15"/>
  <c r="G20" i="15"/>
  <c r="G64" i="15"/>
  <c r="G87" i="15"/>
  <c r="G92" i="15"/>
  <c r="G88" i="15"/>
  <c r="G91" i="15"/>
  <c r="G94" i="15"/>
  <c r="G95" i="15"/>
  <c r="G45" i="15"/>
  <c r="G58" i="15" l="1"/>
  <c r="G27" i="15"/>
  <c r="G17" i="15"/>
  <c r="G34" i="15"/>
  <c r="G26" i="15"/>
  <c r="G16" i="15"/>
  <c r="G44" i="15"/>
  <c r="G12" i="15"/>
  <c r="G6" i="15"/>
  <c r="G59" i="15"/>
  <c r="G10" i="15"/>
  <c r="G11" i="15"/>
</calcChain>
</file>

<file path=xl/sharedStrings.xml><?xml version="1.0" encoding="utf-8"?>
<sst xmlns="http://schemas.openxmlformats.org/spreadsheetml/2006/main" count="4866" uniqueCount="865">
  <si>
    <t>氏名</t>
  </si>
  <si>
    <t>大学名</t>
  </si>
  <si>
    <t>学年</t>
  </si>
  <si>
    <t>合計
点数</t>
  </si>
  <si>
    <t>順位</t>
  </si>
  <si>
    <t>点数</t>
  </si>
  <si>
    <t>ベスト4</t>
  </si>
  <si>
    <t>ベスト16</t>
  </si>
  <si>
    <t>準優勝</t>
  </si>
  <si>
    <t>ベスト8</t>
  </si>
  <si>
    <t>優勝</t>
  </si>
  <si>
    <t>海外遠征による不参加</t>
  </si>
  <si>
    <t>インカレ</t>
  </si>
  <si>
    <t>全国選抜</t>
    <rPh sb="0" eb="2">
      <t>ゼンコク</t>
    </rPh>
    <phoneticPr fontId="3"/>
  </si>
  <si>
    <t>インターハイ</t>
    <phoneticPr fontId="3"/>
  </si>
  <si>
    <t>ランキングサーキット</t>
    <phoneticPr fontId="3"/>
  </si>
  <si>
    <t>ベスト32</t>
    <phoneticPr fontId="3"/>
  </si>
  <si>
    <t>東西インカレ</t>
    <rPh sb="0" eb="2">
      <t>トウザイ</t>
    </rPh>
    <phoneticPr fontId="3"/>
  </si>
  <si>
    <t>※全国選抜とインターハイは得点が高い方を採用</t>
    <rPh sb="1" eb="3">
      <t>ゼンコク</t>
    </rPh>
    <rPh sb="3" eb="5">
      <t>センバツ</t>
    </rPh>
    <rPh sb="13" eb="15">
      <t>トクテン</t>
    </rPh>
    <rPh sb="16" eb="17">
      <t>タカ</t>
    </rPh>
    <rPh sb="18" eb="19">
      <t>ホウ</t>
    </rPh>
    <rPh sb="20" eb="22">
      <t>サイヨウ</t>
    </rPh>
    <phoneticPr fontId="3"/>
  </si>
  <si>
    <t>直近（100%）</t>
    <rPh sb="0" eb="2">
      <t>チョッキン</t>
    </rPh>
    <phoneticPr fontId="3"/>
  </si>
  <si>
    <t>前回（80%）</t>
    <rPh sb="0" eb="2">
      <t>ゼンカイ</t>
    </rPh>
    <phoneticPr fontId="3"/>
  </si>
  <si>
    <t>地区選手権</t>
    <rPh sb="0" eb="2">
      <t>チク</t>
    </rPh>
    <rPh sb="2" eb="5">
      <t>センシュケン</t>
    </rPh>
    <phoneticPr fontId="3"/>
  </si>
  <si>
    <t>日本学生ランキング相応の点数</t>
    <rPh sb="0" eb="4">
      <t>ニホンガクセイ</t>
    </rPh>
    <rPh sb="9" eb="11">
      <t>ソウオウ</t>
    </rPh>
    <rPh sb="12" eb="14">
      <t>テンスウ</t>
    </rPh>
    <phoneticPr fontId="3"/>
  </si>
  <si>
    <t>全日本総合</t>
    <rPh sb="0" eb="3">
      <t>ゼンニホン</t>
    </rPh>
    <phoneticPr fontId="3"/>
  </si>
  <si>
    <t>＊インカレ、東西、地区のポイント修正</t>
    <rPh sb="6" eb="8">
      <t>トウザイ</t>
    </rPh>
    <rPh sb="9" eb="11">
      <t>チク</t>
    </rPh>
    <rPh sb="16" eb="18">
      <t>シュウセイ</t>
    </rPh>
    <phoneticPr fontId="3"/>
  </si>
  <si>
    <t>＊前回は地区の影響がランキングにかなりの影響を及ぼしていたので各大会の差をはっきりさせた</t>
    <rPh sb="1" eb="3">
      <t>ゼンカイ</t>
    </rPh>
    <rPh sb="4" eb="6">
      <t>チク</t>
    </rPh>
    <rPh sb="7" eb="9">
      <t>エイキョウ</t>
    </rPh>
    <rPh sb="20" eb="22">
      <t>エイキョウ</t>
    </rPh>
    <rPh sb="23" eb="24">
      <t>オヨ</t>
    </rPh>
    <rPh sb="31" eb="34">
      <t>カクタイカイ</t>
    </rPh>
    <rPh sb="35" eb="36">
      <t>サ</t>
    </rPh>
    <phoneticPr fontId="3"/>
  </si>
  <si>
    <t>＊上位大会のインカレベスト8と東西ベスト16に東西・地区優勝を設定</t>
    <rPh sb="1" eb="3">
      <t>ジョウイ</t>
    </rPh>
    <rPh sb="3" eb="5">
      <t>タイカイ</t>
    </rPh>
    <rPh sb="15" eb="17">
      <t>トウザイ</t>
    </rPh>
    <rPh sb="23" eb="25">
      <t>トウザイ</t>
    </rPh>
    <rPh sb="26" eb="28">
      <t>チク</t>
    </rPh>
    <rPh sb="28" eb="30">
      <t>ユウショウ</t>
    </rPh>
    <rPh sb="31" eb="33">
      <t>セッテイ</t>
    </rPh>
    <phoneticPr fontId="3"/>
  </si>
  <si>
    <t>問題点</t>
    <rPh sb="0" eb="2">
      <t>モンダイ</t>
    </rPh>
    <rPh sb="2" eb="3">
      <t>テン</t>
    </rPh>
    <phoneticPr fontId="3"/>
  </si>
  <si>
    <t>女子はこの基準でもシードは想定内になると考えられるが、</t>
    <rPh sb="0" eb="2">
      <t>ジョシ</t>
    </rPh>
    <rPh sb="5" eb="7">
      <t>キジュン</t>
    </rPh>
    <rPh sb="13" eb="15">
      <t>ソウテイ</t>
    </rPh>
    <rPh sb="15" eb="16">
      <t>ナイ</t>
    </rPh>
    <rPh sb="20" eb="21">
      <t>カンガ</t>
    </rPh>
    <phoneticPr fontId="3"/>
  </si>
  <si>
    <t>男子はこれでもまだ東西の差を考慮する必要あり？</t>
    <rPh sb="0" eb="2">
      <t>ダンシ</t>
    </rPh>
    <rPh sb="9" eb="11">
      <t>トウザイ</t>
    </rPh>
    <rPh sb="12" eb="13">
      <t>サ</t>
    </rPh>
    <rPh sb="14" eb="16">
      <t>コウリョ</t>
    </rPh>
    <rPh sb="18" eb="20">
      <t>ヒツヨウ</t>
    </rPh>
    <phoneticPr fontId="3"/>
  </si>
  <si>
    <t>法政大学</t>
    <rPh sb="0" eb="4">
      <t>ホウセイダイガク</t>
    </rPh>
    <phoneticPr fontId="3"/>
  </si>
  <si>
    <t>宮下怜</t>
    <rPh sb="0" eb="2">
      <t>ミヤシタ</t>
    </rPh>
    <rPh sb="2" eb="3">
      <t>レイ</t>
    </rPh>
    <phoneticPr fontId="3"/>
  </si>
  <si>
    <t>明治大学</t>
    <rPh sb="0" eb="2">
      <t>メイゼィ</t>
    </rPh>
    <rPh sb="2" eb="4">
      <t>ダイガク</t>
    </rPh>
    <phoneticPr fontId="3"/>
  </si>
  <si>
    <t>筑波大学</t>
    <rPh sb="0" eb="4">
      <t>ツクバ</t>
    </rPh>
    <phoneticPr fontId="3"/>
  </si>
  <si>
    <t>日本大学</t>
    <rPh sb="0" eb="1">
      <t>ニホn</t>
    </rPh>
    <phoneticPr fontId="3"/>
  </si>
  <si>
    <t>藤原睦月</t>
    <rPh sb="0" eb="2">
      <t>フジハラ</t>
    </rPh>
    <rPh sb="2" eb="4">
      <t>ムツキ</t>
    </rPh>
    <phoneticPr fontId="3"/>
  </si>
  <si>
    <t>日本大学</t>
    <rPh sb="0" eb="2">
      <t>ニホn</t>
    </rPh>
    <rPh sb="2" eb="4">
      <t>ダイガク</t>
    </rPh>
    <phoneticPr fontId="3"/>
  </si>
  <si>
    <t>千葉倫也</t>
    <rPh sb="0" eb="4">
      <t>チバ</t>
    </rPh>
    <phoneticPr fontId="3"/>
  </si>
  <si>
    <t>馬屋原光太郎</t>
    <rPh sb="0" eb="3">
      <t>ウマヤハラ</t>
    </rPh>
    <rPh sb="3" eb="6">
      <t>コウタロウ</t>
    </rPh>
    <phoneticPr fontId="3"/>
  </si>
  <si>
    <t>日本体育大学</t>
    <rPh sb="0" eb="3">
      <t>ニッポn</t>
    </rPh>
    <phoneticPr fontId="3"/>
  </si>
  <si>
    <t>早稲田大学</t>
    <rPh sb="0" eb="3">
      <t>ワセダ</t>
    </rPh>
    <phoneticPr fontId="3"/>
  </si>
  <si>
    <t>櫻井煌介</t>
    <rPh sb="0" eb="2">
      <t>サクラ</t>
    </rPh>
    <rPh sb="2" eb="3">
      <t>キラメキ</t>
    </rPh>
    <rPh sb="3" eb="4">
      <t>スケ</t>
    </rPh>
    <phoneticPr fontId="3"/>
  </si>
  <si>
    <t>法政大学</t>
    <rPh sb="0" eb="1">
      <t>ホウセイ</t>
    </rPh>
    <phoneticPr fontId="3"/>
  </si>
  <si>
    <t>阿保龍斗</t>
    <rPh sb="0" eb="1">
      <t>a</t>
    </rPh>
    <rPh sb="1" eb="2">
      <t xml:space="preserve">ホ </t>
    </rPh>
    <rPh sb="2" eb="3">
      <t xml:space="preserve">リュウ </t>
    </rPh>
    <rPh sb="3" eb="4">
      <t xml:space="preserve">ト </t>
    </rPh>
    <phoneticPr fontId="3"/>
  </si>
  <si>
    <t>日本大学</t>
    <rPh sb="0" eb="2">
      <t>ニホn</t>
    </rPh>
    <phoneticPr fontId="3"/>
  </si>
  <si>
    <t>松久知弘</t>
    <rPh sb="0" eb="2">
      <t>マツヒサ</t>
    </rPh>
    <rPh sb="2" eb="3">
      <t>s</t>
    </rPh>
    <rPh sb="3" eb="4">
      <t>ヒロセィ</t>
    </rPh>
    <phoneticPr fontId="3"/>
  </si>
  <si>
    <t>平野莉久</t>
    <rPh sb="0" eb="2">
      <t>ヒラノ</t>
    </rPh>
    <rPh sb="2" eb="3">
      <t xml:space="preserve">リ </t>
    </rPh>
    <rPh sb="3" eb="4">
      <t>ヒサシイ</t>
    </rPh>
    <phoneticPr fontId="3"/>
  </si>
  <si>
    <t>中央大学</t>
    <rPh sb="0" eb="2">
      <t>チュウ</t>
    </rPh>
    <phoneticPr fontId="3"/>
  </si>
  <si>
    <t>田中市之介</t>
    <rPh sb="0" eb="2">
      <t>タナカ</t>
    </rPh>
    <rPh sb="2" eb="3">
      <t xml:space="preserve">イチ </t>
    </rPh>
    <rPh sb="3" eb="5">
      <t>イチノ</t>
    </rPh>
    <phoneticPr fontId="3"/>
  </si>
  <si>
    <t>法政大学</t>
    <rPh sb="0" eb="2">
      <t>ホウセイ</t>
    </rPh>
    <phoneticPr fontId="3"/>
  </si>
  <si>
    <t>吉田翼</t>
    <rPh sb="0" eb="2">
      <t>ヨシダ</t>
    </rPh>
    <rPh sb="2" eb="3">
      <t>ツバサ</t>
    </rPh>
    <phoneticPr fontId="3"/>
  </si>
  <si>
    <t>日本体育大学</t>
    <rPh sb="0" eb="4">
      <t>ニッポn</t>
    </rPh>
    <phoneticPr fontId="3"/>
  </si>
  <si>
    <t>平田璃月</t>
    <rPh sb="0" eb="2">
      <t>ヒラタ</t>
    </rPh>
    <rPh sb="2" eb="3">
      <t>リ</t>
    </rPh>
    <rPh sb="3" eb="4">
      <t>ツキ</t>
    </rPh>
    <phoneticPr fontId="3"/>
  </si>
  <si>
    <t>石原叶登</t>
    <rPh sb="0" eb="2">
      <t>イシハ</t>
    </rPh>
    <rPh sb="2" eb="3">
      <t xml:space="preserve">カナエル </t>
    </rPh>
    <rPh sb="3" eb="4">
      <t>ノボル</t>
    </rPh>
    <phoneticPr fontId="3"/>
  </si>
  <si>
    <t>佐藤椎名</t>
    <rPh sb="0" eb="2">
      <t>サトウ</t>
    </rPh>
    <rPh sb="2" eb="4">
      <t>シイナ</t>
    </rPh>
    <phoneticPr fontId="3"/>
  </si>
  <si>
    <t>池田侑輝</t>
    <rPh sb="0" eb="2">
      <t>イケダ</t>
    </rPh>
    <rPh sb="2" eb="4">
      <t>ユウキ</t>
    </rPh>
    <phoneticPr fontId="3"/>
  </si>
  <si>
    <t>栁川蓮</t>
    <rPh sb="0" eb="2">
      <t>ヤナガワ</t>
    </rPh>
    <rPh sb="2" eb="3">
      <t>レン</t>
    </rPh>
    <phoneticPr fontId="3"/>
  </si>
  <si>
    <t>明治大学</t>
    <rPh sb="0" eb="1">
      <t>メイゼィ</t>
    </rPh>
    <phoneticPr fontId="3"/>
  </si>
  <si>
    <t>明治大学</t>
    <rPh sb="0" eb="2">
      <t>メイゼィ</t>
    </rPh>
    <phoneticPr fontId="3"/>
  </si>
  <si>
    <t>後藤拓人</t>
    <rPh sb="0" eb="2">
      <t>ゴトウ</t>
    </rPh>
    <rPh sb="2" eb="4">
      <t>タクト</t>
    </rPh>
    <phoneticPr fontId="3"/>
  </si>
  <si>
    <t>江口心</t>
    <rPh sb="0" eb="2">
      <t>エグティ</t>
    </rPh>
    <rPh sb="2" eb="3">
      <t>ココロ</t>
    </rPh>
    <phoneticPr fontId="3"/>
  </si>
  <si>
    <t>筑波大学</t>
    <rPh sb="0" eb="2">
      <t>ツクバ</t>
    </rPh>
    <phoneticPr fontId="3"/>
  </si>
  <si>
    <t>早稲田大学</t>
    <rPh sb="0" eb="1">
      <t>ワセダ</t>
    </rPh>
    <phoneticPr fontId="3"/>
  </si>
  <si>
    <t>中央大学</t>
    <rPh sb="0" eb="2">
      <t>チュウ</t>
    </rPh>
    <rPh sb="2" eb="4">
      <t>ダイガク</t>
    </rPh>
    <phoneticPr fontId="3"/>
  </si>
  <si>
    <t>安保武輝</t>
    <rPh sb="0" eb="2">
      <t>アンポ</t>
    </rPh>
    <rPh sb="2" eb="3">
      <t>ム</t>
    </rPh>
    <rPh sb="3" eb="4">
      <t>カガヤ</t>
    </rPh>
    <phoneticPr fontId="3"/>
  </si>
  <si>
    <t>筑波大学</t>
    <rPh sb="0" eb="2">
      <t>ツクバ</t>
    </rPh>
    <rPh sb="2" eb="4">
      <t>ダイガク</t>
    </rPh>
    <phoneticPr fontId="3"/>
  </si>
  <si>
    <t>北川史翔</t>
    <rPh sb="0" eb="2">
      <t>キタガワ</t>
    </rPh>
    <rPh sb="2" eb="3">
      <t>シ</t>
    </rPh>
    <rPh sb="3" eb="4">
      <t>ショウ</t>
    </rPh>
    <phoneticPr fontId="3"/>
  </si>
  <si>
    <t>田中市之介</t>
    <rPh sb="0" eb="2">
      <t>タナカ</t>
    </rPh>
    <rPh sb="2" eb="3">
      <t>シ</t>
    </rPh>
    <rPh sb="3" eb="4">
      <t>ノ</t>
    </rPh>
    <rPh sb="4" eb="5">
      <t>スケ</t>
    </rPh>
    <phoneticPr fontId="3"/>
  </si>
  <si>
    <t>野口翔平</t>
    <rPh sb="0" eb="2">
      <t>ノグティ</t>
    </rPh>
    <rPh sb="2" eb="4">
      <t>ショウヘイ</t>
    </rPh>
    <phoneticPr fontId="3"/>
  </si>
  <si>
    <t>中谷壱心</t>
    <rPh sb="0" eb="2">
      <t xml:space="preserve">ナカヤ </t>
    </rPh>
    <rPh sb="2" eb="3">
      <t>イチ</t>
    </rPh>
    <rPh sb="3" eb="4">
      <t>シン</t>
    </rPh>
    <phoneticPr fontId="3"/>
  </si>
  <si>
    <t>日本大学</t>
    <rPh sb="0" eb="2">
      <t>Nippon</t>
    </rPh>
    <phoneticPr fontId="3"/>
  </si>
  <si>
    <t>日本体育大学</t>
    <rPh sb="0" eb="3">
      <t>ニッポンテ</t>
    </rPh>
    <phoneticPr fontId="3"/>
  </si>
  <si>
    <t>杉山凛</t>
    <rPh sb="0" eb="2">
      <t>スギヤマ</t>
    </rPh>
    <rPh sb="2" eb="3">
      <t xml:space="preserve">リン </t>
    </rPh>
    <phoneticPr fontId="3"/>
  </si>
  <si>
    <t>中原鈴</t>
  </si>
  <si>
    <t>中澤里奈</t>
    <rPh sb="0" eb="2">
      <t>ナカザウ</t>
    </rPh>
    <rPh sb="2" eb="4">
      <t>リナ</t>
    </rPh>
    <phoneticPr fontId="3"/>
  </si>
  <si>
    <t>法政大学</t>
    <phoneticPr fontId="3"/>
  </si>
  <si>
    <t>大妻女子大学</t>
    <rPh sb="0" eb="1">
      <t>オオテゥ</t>
    </rPh>
    <rPh sb="2" eb="4">
      <t>ジョシ</t>
    </rPh>
    <phoneticPr fontId="3"/>
  </si>
  <si>
    <t>東京情報大学</t>
    <rPh sb="0" eb="1">
      <t>トウキョウ</t>
    </rPh>
    <phoneticPr fontId="3"/>
  </si>
  <si>
    <t>専修大学</t>
    <rPh sb="0" eb="2">
      <t>センセィウ</t>
    </rPh>
    <phoneticPr fontId="3"/>
  </si>
  <si>
    <t>日本大学</t>
    <phoneticPr fontId="3"/>
  </si>
  <si>
    <t>青山学院大学</t>
    <rPh sb="0" eb="4">
      <t>アオヤマ</t>
    </rPh>
    <phoneticPr fontId="3"/>
  </si>
  <si>
    <t>高崎健康福祉大学</t>
    <rPh sb="0" eb="1">
      <t>タカサキ</t>
    </rPh>
    <phoneticPr fontId="3"/>
  </si>
  <si>
    <t>法政大学</t>
    <rPh sb="0" eb="2">
      <t>ホウセイ</t>
    </rPh>
    <rPh sb="2" eb="4">
      <t>ダイガク</t>
    </rPh>
    <phoneticPr fontId="3"/>
  </si>
  <si>
    <t>早稲田大学</t>
    <phoneticPr fontId="3"/>
  </si>
  <si>
    <t>専修大学</t>
    <phoneticPr fontId="3"/>
  </si>
  <si>
    <t>立教大学</t>
    <phoneticPr fontId="3"/>
  </si>
  <si>
    <t>ランク</t>
    <phoneticPr fontId="3"/>
  </si>
  <si>
    <t>今越健太</t>
    <rPh sb="0" eb="2">
      <t>イマコセィ</t>
    </rPh>
    <rPh sb="2" eb="4">
      <t>ケンタ</t>
    </rPh>
    <phoneticPr fontId="3"/>
  </si>
  <si>
    <t>奥野天斗</t>
    <rPh sb="0" eb="2">
      <t>オクノ</t>
    </rPh>
    <rPh sb="2" eb="3">
      <t>テン</t>
    </rPh>
    <rPh sb="3" eb="4">
      <t>ト</t>
    </rPh>
    <phoneticPr fontId="3"/>
  </si>
  <si>
    <t>栗山寿一</t>
    <rPh sb="0" eb="2">
      <t>クリヤマ</t>
    </rPh>
    <rPh sb="2" eb="4">
      <t>ジュイチ</t>
    </rPh>
    <phoneticPr fontId="3"/>
  </si>
  <si>
    <t>櫻井煌介</t>
    <rPh sb="0" eb="2">
      <t>サクラ</t>
    </rPh>
    <phoneticPr fontId="3"/>
  </si>
  <si>
    <t>犬嶋宏介</t>
    <rPh sb="0" eb="2">
      <t>イヌシマ</t>
    </rPh>
    <rPh sb="2" eb="3">
      <t>ヒロシ</t>
    </rPh>
    <rPh sb="3" eb="4">
      <t>スケ</t>
    </rPh>
    <phoneticPr fontId="3"/>
  </si>
  <si>
    <t>梶原藍実</t>
    <rPh sb="0" eb="2">
      <t>カジハラ</t>
    </rPh>
    <rPh sb="2" eb="3">
      <t>アイ</t>
    </rPh>
    <rPh sb="3" eb="4">
      <t>ミ</t>
    </rPh>
    <phoneticPr fontId="3"/>
  </si>
  <si>
    <t>後藤咲々</t>
    <rPh sb="0" eb="2">
      <t>ゴトウ</t>
    </rPh>
    <rPh sb="2" eb="3">
      <t>サキ</t>
    </rPh>
    <phoneticPr fontId="3"/>
  </si>
  <si>
    <t>山内のどか</t>
    <rPh sb="0" eb="2">
      <t>ヤマウティ</t>
    </rPh>
    <phoneticPr fontId="3"/>
  </si>
  <si>
    <t>齋藤広</t>
    <rPh sb="0" eb="2">
      <t>サイトウ</t>
    </rPh>
    <rPh sb="2" eb="3">
      <t>ヒロ</t>
    </rPh>
    <phoneticPr fontId="3"/>
  </si>
  <si>
    <t>大屋光</t>
    <rPh sb="0" eb="2">
      <t>オオヤ</t>
    </rPh>
    <rPh sb="2" eb="3">
      <t>ヒカル</t>
    </rPh>
    <phoneticPr fontId="3"/>
  </si>
  <si>
    <t>山岸俊介</t>
    <rPh sb="0" eb="1">
      <t>ヤマギセィ</t>
    </rPh>
    <rPh sb="2" eb="4">
      <t>シュンスケ</t>
    </rPh>
    <phoneticPr fontId="3"/>
  </si>
  <si>
    <t>縣涼介</t>
    <rPh sb="1" eb="3">
      <t>リョウスケ</t>
    </rPh>
    <phoneticPr fontId="3"/>
  </si>
  <si>
    <t>深井俊椰</t>
    <rPh sb="0" eb="2">
      <t>フカイ</t>
    </rPh>
    <phoneticPr fontId="3"/>
  </si>
  <si>
    <t>奥優汰</t>
    <rPh sb="0" eb="1">
      <t>オク</t>
    </rPh>
    <rPh sb="1" eb="3">
      <t>ユウタ</t>
    </rPh>
    <phoneticPr fontId="3"/>
  </si>
  <si>
    <t>宮川友結</t>
    <rPh sb="0" eb="2">
      <t>ミヤカワ</t>
    </rPh>
    <rPh sb="2" eb="3">
      <t>トモ</t>
    </rPh>
    <rPh sb="3" eb="4">
      <t>ムス</t>
    </rPh>
    <phoneticPr fontId="3"/>
  </si>
  <si>
    <t>水口凌太朗</t>
    <rPh sb="0" eb="2">
      <t>ミズ</t>
    </rPh>
    <rPh sb="2" eb="5">
      <t>リョウタロウ</t>
    </rPh>
    <phoneticPr fontId="3"/>
  </si>
  <si>
    <t>小原輝</t>
    <rPh sb="0" eb="2">
      <t>オバラ</t>
    </rPh>
    <rPh sb="2" eb="3">
      <t>テル</t>
    </rPh>
    <phoneticPr fontId="3"/>
  </si>
  <si>
    <t>水村健人</t>
    <rPh sb="0" eb="2">
      <t>ミズ</t>
    </rPh>
    <rPh sb="2" eb="4">
      <t>ケント</t>
    </rPh>
    <phoneticPr fontId="3"/>
  </si>
  <si>
    <t>荻原聖也</t>
    <rPh sb="0" eb="2">
      <t>オギハラ</t>
    </rPh>
    <rPh sb="2" eb="4">
      <t>セイヤ</t>
    </rPh>
    <phoneticPr fontId="3"/>
  </si>
  <si>
    <t>野村波輝</t>
    <rPh sb="0" eb="2">
      <t>ノムラ</t>
    </rPh>
    <rPh sb="2" eb="3">
      <t>ナミ</t>
    </rPh>
    <rPh sb="3" eb="4">
      <t>テル</t>
    </rPh>
    <phoneticPr fontId="3"/>
  </si>
  <si>
    <t>山岡陸歩</t>
    <rPh sb="2" eb="3">
      <t>リク</t>
    </rPh>
    <rPh sb="3" eb="4">
      <t>ホ</t>
    </rPh>
    <phoneticPr fontId="3"/>
  </si>
  <si>
    <t>平野莉久</t>
    <rPh sb="2" eb="4">
      <t>リク</t>
    </rPh>
    <phoneticPr fontId="3"/>
  </si>
  <si>
    <t>阿保龍人</t>
    <rPh sb="0" eb="2">
      <t xml:space="preserve">アホ </t>
    </rPh>
    <rPh sb="2" eb="3">
      <t>リュウ</t>
    </rPh>
    <rPh sb="3" eb="4">
      <t>ヒト</t>
    </rPh>
    <phoneticPr fontId="3"/>
  </si>
  <si>
    <t>森川翔輝</t>
    <rPh sb="0" eb="2">
      <t>モリ</t>
    </rPh>
    <rPh sb="2" eb="4">
      <t>ショウキ</t>
    </rPh>
    <phoneticPr fontId="3"/>
  </si>
  <si>
    <t>中林瑞貴</t>
    <rPh sb="0" eb="1">
      <t>ナカバヤセィ</t>
    </rPh>
    <rPh sb="2" eb="4">
      <t>ミズキ</t>
    </rPh>
    <phoneticPr fontId="3"/>
  </si>
  <si>
    <t>笹原愛夏</t>
    <rPh sb="0" eb="2">
      <t>ササハ</t>
    </rPh>
    <phoneticPr fontId="3"/>
  </si>
  <si>
    <t>岡本萌奈未</t>
    <rPh sb="0" eb="2">
      <t>オカモト</t>
    </rPh>
    <phoneticPr fontId="3"/>
  </si>
  <si>
    <t>赤澤涼華</t>
    <rPh sb="0" eb="2">
      <t>アカザワ</t>
    </rPh>
    <phoneticPr fontId="3"/>
  </si>
  <si>
    <t>吉田陽萌</t>
    <rPh sb="0" eb="2">
      <t>ヨシダ</t>
    </rPh>
    <phoneticPr fontId="3"/>
  </si>
  <si>
    <t>田代葵楓</t>
    <rPh sb="0" eb="1">
      <t>タシロ</t>
    </rPh>
    <phoneticPr fontId="3"/>
  </si>
  <si>
    <t>広瀬未来</t>
    <rPh sb="0" eb="2">
      <t>ヒロセ</t>
    </rPh>
    <rPh sb="2" eb="4">
      <t>ミライ</t>
    </rPh>
    <phoneticPr fontId="3"/>
  </si>
  <si>
    <t>上岡美月</t>
    <rPh sb="0" eb="2">
      <t>ウエ</t>
    </rPh>
    <rPh sb="2" eb="4">
      <t>ミズキ</t>
    </rPh>
    <phoneticPr fontId="3"/>
  </si>
  <si>
    <t>谷川莉奈</t>
    <rPh sb="0" eb="2">
      <t>タニカワ</t>
    </rPh>
    <rPh sb="2" eb="4">
      <t>リナ</t>
    </rPh>
    <phoneticPr fontId="3"/>
  </si>
  <si>
    <t>神山和奏</t>
    <rPh sb="0" eb="2">
      <t>カミヤマ</t>
    </rPh>
    <rPh sb="2" eb="3">
      <t>ワ</t>
    </rPh>
    <rPh sb="3" eb="4">
      <t>カナ</t>
    </rPh>
    <phoneticPr fontId="3"/>
  </si>
  <si>
    <t>須崎沙織</t>
    <rPh sb="0" eb="2">
      <t>スザキ</t>
    </rPh>
    <rPh sb="2" eb="3">
      <t>サ</t>
    </rPh>
    <phoneticPr fontId="3"/>
  </si>
  <si>
    <t>古茂田倭子</t>
    <rPh sb="0" eb="1">
      <t>フルイ</t>
    </rPh>
    <rPh sb="1" eb="3">
      <t>コモダ</t>
    </rPh>
    <rPh sb="3" eb="4">
      <t>ヤマト</t>
    </rPh>
    <rPh sb="4" eb="5">
      <t>コ</t>
    </rPh>
    <phoneticPr fontId="3"/>
  </si>
  <si>
    <t>石橋結子</t>
    <rPh sb="2" eb="3">
      <t>ムス</t>
    </rPh>
    <rPh sb="3" eb="4">
      <t>コ</t>
    </rPh>
    <phoneticPr fontId="3"/>
  </si>
  <si>
    <t>今村涼</t>
    <rPh sb="0" eb="2">
      <t>イマ</t>
    </rPh>
    <rPh sb="2" eb="3">
      <t>リョウ</t>
    </rPh>
    <phoneticPr fontId="3"/>
  </si>
  <si>
    <t>岡本萌奈未</t>
    <rPh sb="0" eb="2">
      <t>オカモト</t>
    </rPh>
    <rPh sb="2" eb="4">
      <t>モナ</t>
    </rPh>
    <rPh sb="4" eb="5">
      <t>ミ</t>
    </rPh>
    <phoneticPr fontId="3"/>
  </si>
  <si>
    <t>亀井菜杏</t>
    <rPh sb="0" eb="2">
      <t>カメイ</t>
    </rPh>
    <rPh sb="2" eb="3">
      <t>ナ</t>
    </rPh>
    <rPh sb="3" eb="4">
      <t>アン</t>
    </rPh>
    <phoneticPr fontId="3"/>
  </si>
  <si>
    <t>長夢乃</t>
    <rPh sb="0" eb="1">
      <t>チョウ</t>
    </rPh>
    <rPh sb="1" eb="3">
      <t>ユメノ</t>
    </rPh>
    <phoneticPr fontId="3"/>
  </si>
  <si>
    <t>遠藤桐</t>
    <rPh sb="0" eb="2">
      <t>エンドウ</t>
    </rPh>
    <rPh sb="2" eb="3">
      <t>キリ</t>
    </rPh>
    <phoneticPr fontId="3"/>
  </si>
  <si>
    <t>東崎沙耶</t>
    <rPh sb="0" eb="2">
      <t>トウザキ</t>
    </rPh>
    <rPh sb="2" eb="4">
      <t>サヤ</t>
    </rPh>
    <phoneticPr fontId="3"/>
  </si>
  <si>
    <t>牧野美涼</t>
    <rPh sb="0" eb="2">
      <t>マキノ</t>
    </rPh>
    <rPh sb="2" eb="3">
      <t>ビ</t>
    </rPh>
    <rPh sb="3" eb="4">
      <t>スズ</t>
    </rPh>
    <phoneticPr fontId="3"/>
  </si>
  <si>
    <t>中林瑞貴</t>
    <rPh sb="0" eb="2">
      <t>ナカ</t>
    </rPh>
    <rPh sb="2" eb="4">
      <t>ミズキ</t>
    </rPh>
    <phoneticPr fontId="3"/>
  </si>
  <si>
    <t>八角真帆</t>
    <rPh sb="0" eb="1">
      <t>ヤスミ</t>
    </rPh>
    <rPh sb="2" eb="4">
      <t>マホ</t>
    </rPh>
    <phoneticPr fontId="3"/>
  </si>
  <si>
    <t>杉山凛</t>
    <rPh sb="0" eb="2">
      <t>スギヤマ</t>
    </rPh>
    <rPh sb="2" eb="3">
      <t>リン</t>
    </rPh>
    <phoneticPr fontId="3"/>
  </si>
  <si>
    <t>石井夢楓</t>
    <rPh sb="0" eb="1">
      <t>イシイ</t>
    </rPh>
    <rPh sb="2" eb="3">
      <t>ユメ</t>
    </rPh>
    <rPh sb="3" eb="4">
      <t>フウ</t>
    </rPh>
    <phoneticPr fontId="3"/>
  </si>
  <si>
    <t>ベスト32</t>
  </si>
  <si>
    <t>佐藤瑠活</t>
    <rPh sb="0" eb="2">
      <t>サトウ</t>
    </rPh>
    <rPh sb="2" eb="3">
      <t>リュウ</t>
    </rPh>
    <rPh sb="3" eb="4">
      <t>カツ</t>
    </rPh>
    <phoneticPr fontId="3"/>
  </si>
  <si>
    <t>明治大学</t>
    <rPh sb="0" eb="4">
      <t>メイジダイガク</t>
    </rPh>
    <phoneticPr fontId="3"/>
  </si>
  <si>
    <t>中川友那</t>
    <rPh sb="0" eb="2">
      <t>ナカガワ</t>
    </rPh>
    <rPh sb="2" eb="3">
      <t>トモ</t>
    </rPh>
    <rPh sb="3" eb="4">
      <t>ナ</t>
    </rPh>
    <phoneticPr fontId="3"/>
  </si>
  <si>
    <t>筑波大学</t>
  </si>
  <si>
    <t>法政大学</t>
  </si>
  <si>
    <t>竹澤みなみ</t>
    <rPh sb="0" eb="2">
      <t>タケザワ</t>
    </rPh>
    <phoneticPr fontId="3"/>
  </si>
  <si>
    <t>小原未空</t>
    <rPh sb="0" eb="2">
      <t>コバラ</t>
    </rPh>
    <rPh sb="2" eb="4">
      <t>ミク</t>
    </rPh>
    <phoneticPr fontId="3"/>
  </si>
  <si>
    <t>今泉明日香</t>
    <rPh sb="0" eb="2">
      <t>イマイズミ</t>
    </rPh>
    <rPh sb="2" eb="5">
      <t>アスカ</t>
    </rPh>
    <phoneticPr fontId="3"/>
  </si>
  <si>
    <t>日本大学</t>
  </si>
  <si>
    <t>南本和哉</t>
  </si>
  <si>
    <t>米隆斗</t>
    <rPh sb="0" eb="1">
      <t>ヨネ</t>
    </rPh>
    <rPh sb="1" eb="2">
      <t>リュウ</t>
    </rPh>
    <rPh sb="2" eb="3">
      <t>ト</t>
    </rPh>
    <phoneticPr fontId="3"/>
  </si>
  <si>
    <t>城戸郁也</t>
  </si>
  <si>
    <t>山岸拓海</t>
    <rPh sb="0" eb="2">
      <t>ヤマギシ</t>
    </rPh>
    <rPh sb="2" eb="4">
      <t>タクミ</t>
    </rPh>
    <phoneticPr fontId="3"/>
  </si>
  <si>
    <t>筑波大学</t>
    <rPh sb="0" eb="4">
      <t>ツクバダイガク</t>
    </rPh>
    <phoneticPr fontId="3"/>
  </si>
  <si>
    <t>落合優護</t>
    <rPh sb="0" eb="2">
      <t>オチアイ</t>
    </rPh>
    <rPh sb="2" eb="4">
      <t>ユウゴ</t>
    </rPh>
    <phoneticPr fontId="3"/>
  </si>
  <si>
    <t>日本体育大学</t>
    <rPh sb="0" eb="6">
      <t>ニッポンタイイクダイガク</t>
    </rPh>
    <phoneticPr fontId="3"/>
  </si>
  <si>
    <t>関根翔太</t>
    <rPh sb="0" eb="2">
      <t>セキネ</t>
    </rPh>
    <rPh sb="2" eb="4">
      <t>ショウタ</t>
    </rPh>
    <phoneticPr fontId="3"/>
  </si>
  <si>
    <t>田中陽樹</t>
    <rPh sb="0" eb="2">
      <t>タナカ</t>
    </rPh>
    <rPh sb="2" eb="3">
      <t>ヨウ</t>
    </rPh>
    <rPh sb="3" eb="4">
      <t>ジュ</t>
    </rPh>
    <phoneticPr fontId="3"/>
  </si>
  <si>
    <t>神山剛輝</t>
    <rPh sb="0" eb="2">
      <t>カミヤマ</t>
    </rPh>
    <rPh sb="3" eb="4">
      <t>カガヤ</t>
    </rPh>
    <phoneticPr fontId="3"/>
  </si>
  <si>
    <t>安田翔</t>
    <rPh sb="0" eb="2">
      <t>ヤスダ</t>
    </rPh>
    <rPh sb="2" eb="3">
      <t>ショウ</t>
    </rPh>
    <phoneticPr fontId="3"/>
  </si>
  <si>
    <t>野口駿平</t>
    <rPh sb="0" eb="2">
      <t>ノグチ</t>
    </rPh>
    <rPh sb="2" eb="3">
      <t>シュン</t>
    </rPh>
    <rPh sb="3" eb="4">
      <t>ヘイ</t>
    </rPh>
    <phoneticPr fontId="3"/>
  </si>
  <si>
    <t>新木颯</t>
    <rPh sb="0" eb="2">
      <t>シンキ</t>
    </rPh>
    <rPh sb="2" eb="3">
      <t>ソウ</t>
    </rPh>
    <phoneticPr fontId="3"/>
  </si>
  <si>
    <t>新木統</t>
    <rPh sb="0" eb="2">
      <t>シンキ</t>
    </rPh>
    <rPh sb="2" eb="3">
      <t>トウ</t>
    </rPh>
    <phoneticPr fontId="3"/>
  </si>
  <si>
    <t>中央大学</t>
    <rPh sb="0" eb="4">
      <t>チュウオウダイガク</t>
    </rPh>
    <phoneticPr fontId="3"/>
  </si>
  <si>
    <t>中原鈴</t>
    <rPh sb="0" eb="2">
      <t>ナカ</t>
    </rPh>
    <rPh sb="2" eb="3">
      <t>スズ</t>
    </rPh>
    <phoneticPr fontId="3"/>
  </si>
  <si>
    <t>武末藍</t>
    <rPh sb="0" eb="2">
      <t>タケスエ</t>
    </rPh>
    <rPh sb="2" eb="3">
      <t>アイ</t>
    </rPh>
    <phoneticPr fontId="3"/>
  </si>
  <si>
    <t>牧野美優</t>
    <rPh sb="0" eb="2">
      <t>マキノ</t>
    </rPh>
    <rPh sb="2" eb="4">
      <t>ミユウ</t>
    </rPh>
    <phoneticPr fontId="3"/>
  </si>
  <si>
    <t>鈴木優芽亜</t>
    <rPh sb="0" eb="2">
      <t>スズキ</t>
    </rPh>
    <rPh sb="2" eb="3">
      <t>ヤサ</t>
    </rPh>
    <rPh sb="3" eb="4">
      <t>メ</t>
    </rPh>
    <rPh sb="4" eb="5">
      <t>ア</t>
    </rPh>
    <phoneticPr fontId="3"/>
  </si>
  <si>
    <t>黒川璃子</t>
    <rPh sb="0" eb="2">
      <t>クロカワ</t>
    </rPh>
    <rPh sb="2" eb="4">
      <t>リコ</t>
    </rPh>
    <phoneticPr fontId="3"/>
  </si>
  <si>
    <t>小原未空</t>
    <rPh sb="0" eb="2">
      <t>オバラ</t>
    </rPh>
    <rPh sb="2" eb="4">
      <t>ミク</t>
    </rPh>
    <phoneticPr fontId="3"/>
  </si>
  <si>
    <t>森本歩那</t>
    <rPh sb="3" eb="4">
      <t>ナ</t>
    </rPh>
    <phoneticPr fontId="3"/>
  </si>
  <si>
    <t>日本大学</t>
    <rPh sb="0" eb="4">
      <t>ニホンダイガク</t>
    </rPh>
    <phoneticPr fontId="3"/>
  </si>
  <si>
    <t>2023年選抜</t>
    <rPh sb="4" eb="5">
      <t>ネン</t>
    </rPh>
    <rPh sb="5" eb="7">
      <t>センバツ</t>
    </rPh>
    <phoneticPr fontId="3"/>
  </si>
  <si>
    <t>2023年インターハイ</t>
    <rPh sb="4" eb="5">
      <t>ネン</t>
    </rPh>
    <phoneticPr fontId="3"/>
  </si>
  <si>
    <t>2023年地区選手権</t>
    <rPh sb="4" eb="5">
      <t>ネン</t>
    </rPh>
    <rPh sb="5" eb="7">
      <t>チク</t>
    </rPh>
    <rPh sb="7" eb="10">
      <t>センシュケン</t>
    </rPh>
    <phoneticPr fontId="3"/>
  </si>
  <si>
    <t>2023年東西インカレ</t>
    <rPh sb="4" eb="5">
      <t>ネン</t>
    </rPh>
    <rPh sb="5" eb="7">
      <t>トウザイ</t>
    </rPh>
    <phoneticPr fontId="3"/>
  </si>
  <si>
    <t>2023年インカレ</t>
    <rPh sb="4" eb="5">
      <t>ネン</t>
    </rPh>
    <phoneticPr fontId="3"/>
  </si>
  <si>
    <t>2023年総合</t>
    <rPh sb="4" eb="5">
      <t>ネン</t>
    </rPh>
    <rPh sb="5" eb="7">
      <t>ソウゴウ</t>
    </rPh>
    <phoneticPr fontId="3"/>
  </si>
  <si>
    <t>2024年ランサー</t>
    <rPh sb="4" eb="5">
      <t>ネン</t>
    </rPh>
    <phoneticPr fontId="3"/>
  </si>
  <si>
    <t>2023年ランサー</t>
    <rPh sb="4" eb="5">
      <t>ネン</t>
    </rPh>
    <phoneticPr fontId="3"/>
  </si>
  <si>
    <t>地区</t>
    <rPh sb="0" eb="2">
      <t>チク</t>
    </rPh>
    <phoneticPr fontId="3"/>
  </si>
  <si>
    <t>関東</t>
    <rPh sb="0" eb="2">
      <t>カントウ</t>
    </rPh>
    <phoneticPr fontId="3"/>
  </si>
  <si>
    <t>龍谷大学</t>
  </si>
  <si>
    <t>関西</t>
  </si>
  <si>
    <t>甲南大学</t>
  </si>
  <si>
    <t>立命館大学</t>
  </si>
  <si>
    <t>丸山拓海</t>
  </si>
  <si>
    <t>阿部允耶</t>
  </si>
  <si>
    <t>天理大学</t>
  </si>
  <si>
    <t>岡田啓太朗</t>
  </si>
  <si>
    <t>関西学院大学</t>
  </si>
  <si>
    <t>衣川真生</t>
  </si>
  <si>
    <t>小野寺海斗</t>
  </si>
  <si>
    <t>京都産業大学</t>
  </si>
  <si>
    <t>笹井力斗</t>
  </si>
  <si>
    <t>髙嶋遼</t>
  </si>
  <si>
    <t>関口大殻</t>
  </si>
  <si>
    <t>中嶋関太</t>
  </si>
  <si>
    <t>藤原凛生</t>
  </si>
  <si>
    <t>神戸学院大学</t>
  </si>
  <si>
    <t>田中孝志朗</t>
  </si>
  <si>
    <t>萩原祐希</t>
  </si>
  <si>
    <t>小林優花</t>
  </si>
  <si>
    <t>土井さくら</t>
  </si>
  <si>
    <t>吉居要</t>
  </si>
  <si>
    <t>梅田莉々子</t>
  </si>
  <si>
    <t>同志社大学</t>
  </si>
  <si>
    <t>中出すみれ</t>
  </si>
  <si>
    <t>竹内真那</t>
  </si>
  <si>
    <t>工藤葉那</t>
  </si>
  <si>
    <t>杉野柚月</t>
  </si>
  <si>
    <t>関西大学</t>
  </si>
  <si>
    <t>金廣真希</t>
  </si>
  <si>
    <t>松川華実</t>
  </si>
  <si>
    <t>熊谷磨菜</t>
  </si>
  <si>
    <t>田村碧葉</t>
  </si>
  <si>
    <t>池山蒼人</t>
  </si>
  <si>
    <t>永田拓己</t>
  </si>
  <si>
    <t>小網勇馬</t>
  </si>
  <si>
    <t>本田琢也</t>
  </si>
  <si>
    <t>野田颯多</t>
  </si>
  <si>
    <t>去来川太智</t>
  </si>
  <si>
    <t>徳本航己</t>
  </si>
  <si>
    <t>青山留尉</t>
  </si>
  <si>
    <t>安川寿輝</t>
  </si>
  <si>
    <t>荒井颯太</t>
  </si>
  <si>
    <t>中村銀河</t>
  </si>
  <si>
    <t>相澤大智</t>
  </si>
  <si>
    <t>山腰悠太</t>
  </si>
  <si>
    <t>猪ノ山優太</t>
  </si>
  <si>
    <t>江田和博</t>
  </si>
  <si>
    <t>増井翔太</t>
  </si>
  <si>
    <t>中山康平</t>
  </si>
  <si>
    <t>東美衣奈</t>
  </si>
  <si>
    <t>大泉帆乃奏</t>
  </si>
  <si>
    <t>田邊裕美</t>
  </si>
  <si>
    <t>小林優香</t>
  </si>
  <si>
    <t>野上結菜</t>
  </si>
  <si>
    <t>豊口紗智華</t>
  </si>
  <si>
    <t>黒石愛奈</t>
  </si>
  <si>
    <t>田中夢理</t>
  </si>
  <si>
    <t>宮本蒼依</t>
  </si>
  <si>
    <t>上田心乃華</t>
  </si>
  <si>
    <t>山田桜生</t>
  </si>
  <si>
    <t>吉村茉恩</t>
  </si>
  <si>
    <t>金廣真季</t>
  </si>
  <si>
    <t>浦桜華</t>
  </si>
  <si>
    <t>金澤志歩</t>
  </si>
  <si>
    <t>山城柚希</t>
  </si>
  <si>
    <t>田中愛香</t>
  </si>
  <si>
    <t>園田学園女子大学</t>
  </si>
  <si>
    <t>林真央</t>
  </si>
  <si>
    <t>藤井史穂</t>
  </si>
  <si>
    <t>九州国際大学</t>
  </si>
  <si>
    <t>九州</t>
  </si>
  <si>
    <t>西日本工業大学</t>
  </si>
  <si>
    <t>下川育真</t>
  </si>
  <si>
    <t>福岡大学</t>
  </si>
  <si>
    <t>峰元智生</t>
  </si>
  <si>
    <t>久松直雄</t>
  </si>
  <si>
    <t>浅石裕都</t>
  </si>
  <si>
    <t>熊本学園大学</t>
  </si>
  <si>
    <t>池端太偲</t>
  </si>
  <si>
    <t>松本柚希</t>
  </si>
  <si>
    <t>吉松百那</t>
  </si>
  <si>
    <t>熊本大学</t>
  </si>
  <si>
    <t>千北梨香子</t>
  </si>
  <si>
    <t>川口莉子</t>
  </si>
  <si>
    <t>宮崎大学</t>
  </si>
  <si>
    <t>高木さくら</t>
  </si>
  <si>
    <t>長崎大学</t>
  </si>
  <si>
    <t>山本凛</t>
  </si>
  <si>
    <t>鎌田侑希</t>
  </si>
  <si>
    <t>名切拓麻</t>
  </si>
  <si>
    <t>後藤遥斗</t>
  </si>
  <si>
    <t>宮本蒼井</t>
  </si>
  <si>
    <t>田所秀翔</t>
  </si>
  <si>
    <t>松岡凛久</t>
  </si>
  <si>
    <t>井之前勇真</t>
  </si>
  <si>
    <t>上田好誠</t>
  </si>
  <si>
    <t>陣内翔章</t>
  </si>
  <si>
    <t>濱野夏揮</t>
  </si>
  <si>
    <t>高本香風</t>
  </si>
  <si>
    <t>橋本羽瑠</t>
  </si>
  <si>
    <t>金澤乙希</t>
  </si>
  <si>
    <t>上野結衣</t>
  </si>
  <si>
    <t>鹿児島大学</t>
  </si>
  <si>
    <t>射場清良</t>
  </si>
  <si>
    <t>吉田瞳子</t>
  </si>
  <si>
    <t>上崎海麗</t>
  </si>
  <si>
    <t>池田桃花</t>
  </si>
  <si>
    <t>副島七海</t>
  </si>
  <si>
    <t>岡山大学</t>
  </si>
  <si>
    <t>中四国</t>
  </si>
  <si>
    <t>島根大学</t>
  </si>
  <si>
    <t>松山大学</t>
  </si>
  <si>
    <t>香川大学</t>
  </si>
  <si>
    <t>愛媛大学</t>
  </si>
  <si>
    <t>広島工業大学</t>
  </si>
  <si>
    <t>安田女子大学</t>
  </si>
  <si>
    <t>周南公立大学</t>
  </si>
  <si>
    <t>山口大学</t>
  </si>
  <si>
    <t>広島国際大学</t>
  </si>
  <si>
    <t>徳島大学</t>
  </si>
  <si>
    <t>広島文化学園大学</t>
  </si>
  <si>
    <t>高知大学</t>
  </si>
  <si>
    <t>広島大学</t>
  </si>
  <si>
    <t>高橋賢史郎</t>
    <phoneticPr fontId="3"/>
  </si>
  <si>
    <t>山下奨吾</t>
    <phoneticPr fontId="3"/>
  </si>
  <si>
    <t>西坂知之</t>
    <phoneticPr fontId="3"/>
  </si>
  <si>
    <t>吉村羽紗</t>
    <phoneticPr fontId="3"/>
  </si>
  <si>
    <t>伊藤るな</t>
    <phoneticPr fontId="3"/>
  </si>
  <si>
    <t>大森星空</t>
    <phoneticPr fontId="3"/>
  </si>
  <si>
    <t>岡田小都乃</t>
    <phoneticPr fontId="3"/>
  </si>
  <si>
    <t>竹原遼</t>
    <phoneticPr fontId="3"/>
  </si>
  <si>
    <t>宮崎春菜</t>
    <phoneticPr fontId="3"/>
  </si>
  <si>
    <t>白根大地</t>
    <phoneticPr fontId="3"/>
  </si>
  <si>
    <t>蜜石周平</t>
    <phoneticPr fontId="3"/>
  </si>
  <si>
    <t>沼野和真</t>
    <phoneticPr fontId="3"/>
  </si>
  <si>
    <t>谷優希</t>
    <phoneticPr fontId="3"/>
  </si>
  <si>
    <t>栄永健伸</t>
    <phoneticPr fontId="3"/>
  </si>
  <si>
    <t>高橋哲哉</t>
    <phoneticPr fontId="3"/>
  </si>
  <si>
    <t>弓岡煌叶</t>
    <phoneticPr fontId="3"/>
  </si>
  <si>
    <t>川村太珠</t>
    <phoneticPr fontId="3"/>
  </si>
  <si>
    <t>椋木冴</t>
    <phoneticPr fontId="3"/>
  </si>
  <si>
    <t>清水姫菜乃</t>
    <phoneticPr fontId="3"/>
  </si>
  <si>
    <t>長尾穂香</t>
    <phoneticPr fontId="3"/>
  </si>
  <si>
    <t>倉本友菜</t>
    <phoneticPr fontId="3"/>
  </si>
  <si>
    <t>丸中璃咲</t>
    <phoneticPr fontId="3"/>
  </si>
  <si>
    <t>小田風音</t>
    <phoneticPr fontId="3"/>
  </si>
  <si>
    <t>住田歩夢</t>
    <phoneticPr fontId="3"/>
  </si>
  <si>
    <t>竹本七菜</t>
    <phoneticPr fontId="3"/>
  </si>
  <si>
    <t>中村歩実</t>
    <phoneticPr fontId="3"/>
  </si>
  <si>
    <t>赤井咲月</t>
    <phoneticPr fontId="3"/>
  </si>
  <si>
    <t>上田智風結</t>
    <phoneticPr fontId="3"/>
  </si>
  <si>
    <t>藤川由梨奈</t>
    <phoneticPr fontId="3"/>
  </si>
  <si>
    <t>金沢学院大学</t>
  </si>
  <si>
    <t>中部</t>
  </si>
  <si>
    <t>敬和学園大学</t>
  </si>
  <si>
    <t>菅原海斗</t>
  </si>
  <si>
    <t>井上翔太</t>
  </si>
  <si>
    <t>門脇令</t>
  </si>
  <si>
    <t>羽生祐己</t>
  </si>
  <si>
    <t>野呂英賢</t>
  </si>
  <si>
    <t>鈴木悠太</t>
  </si>
  <si>
    <t>瀧ヶ平羽玖</t>
  </si>
  <si>
    <t>中島天</t>
  </si>
  <si>
    <t>小野隆之介</t>
  </si>
  <si>
    <t>那須野晴輝</t>
  </si>
  <si>
    <t>鈴川拓実</t>
  </si>
  <si>
    <t>中京大学</t>
  </si>
  <si>
    <t>佐々木大樹</t>
  </si>
  <si>
    <t>五十嵐友実子</t>
  </si>
  <si>
    <t>吉田茜夕美</t>
  </si>
  <si>
    <t>目崎舞桜</t>
  </si>
  <si>
    <t>新潟大学</t>
  </si>
  <si>
    <t>田島聖梨亜</t>
  </si>
  <si>
    <t>伊藤菜望</t>
  </si>
  <si>
    <t>上田未咲</t>
  </si>
  <si>
    <t>愛知淑徳大学</t>
  </si>
  <si>
    <t>工藤凜歩</t>
  </si>
  <si>
    <t>酒井愛未</t>
  </si>
  <si>
    <t>大垣空也</t>
  </si>
  <si>
    <t>野村洸河</t>
  </si>
  <si>
    <t>角田洸介</t>
  </si>
  <si>
    <t>井手口峻</t>
  </si>
  <si>
    <t>鴛海健</t>
  </si>
  <si>
    <t>辻雅輝</t>
  </si>
  <si>
    <t>上代健太郎</t>
  </si>
  <si>
    <t>鈴木伯虎</t>
  </si>
  <si>
    <t>永森一輝</t>
  </si>
  <si>
    <t>柳川瑠生</t>
  </si>
  <si>
    <t>本庄克将</t>
  </si>
  <si>
    <t>須藤大翔</t>
  </si>
  <si>
    <t>柴原君枝</t>
  </si>
  <si>
    <t>檜山蒼彩</t>
  </si>
  <si>
    <t>不破瑠香</t>
  </si>
  <si>
    <t>岡本萌</t>
  </si>
  <si>
    <t xml:space="preserve">小笠原侑花	</t>
  </si>
  <si>
    <t>加藤美羽</t>
  </si>
  <si>
    <t>杉原颯姫</t>
  </si>
  <si>
    <t>毛利葉奈</t>
  </si>
  <si>
    <t>板奏花</t>
  </si>
  <si>
    <t>小倉歩莉</t>
  </si>
  <si>
    <t>至学館大学</t>
  </si>
  <si>
    <t>西垣佳純</t>
  </si>
  <si>
    <t>日本福祉大学</t>
  </si>
  <si>
    <t>廣出実莉</t>
  </si>
  <si>
    <t>前田流音</t>
  </si>
  <si>
    <t>宮本千聖</t>
  </si>
  <si>
    <t>小泉響</t>
  </si>
  <si>
    <t>後藤優季</t>
  </si>
  <si>
    <t>東北学院大学</t>
  </si>
  <si>
    <t>東北</t>
  </si>
  <si>
    <t>佐藤悠</t>
  </si>
  <si>
    <t>東日本国際大学</t>
  </si>
  <si>
    <t>菅原魁吏</t>
  </si>
  <si>
    <t>竹内天渡</t>
  </si>
  <si>
    <t>富士大学</t>
  </si>
  <si>
    <t>藤井海斗</t>
  </si>
  <si>
    <t>飯泉大地</t>
  </si>
  <si>
    <t>小野寺陸</t>
  </si>
  <si>
    <t>仙台大学</t>
  </si>
  <si>
    <t>皆川星七</t>
  </si>
  <si>
    <t>渡邉匠</t>
  </si>
  <si>
    <t>森麗斗</t>
  </si>
  <si>
    <t>東北福祉大学</t>
  </si>
  <si>
    <t>傳法圭太</t>
  </si>
  <si>
    <t>青森大学</t>
  </si>
  <si>
    <t>野口峻一</t>
  </si>
  <si>
    <t>福島県立医科大学</t>
  </si>
  <si>
    <t>後藤達哉</t>
  </si>
  <si>
    <t>慶野留茄</t>
  </si>
  <si>
    <t>３</t>
  </si>
  <si>
    <t>熊谷雅</t>
  </si>
  <si>
    <t>齋藤梓</t>
  </si>
  <si>
    <t>鈴木結莉奈</t>
  </si>
  <si>
    <t>１</t>
  </si>
  <si>
    <t>南波美央</t>
  </si>
  <si>
    <t>志田菜々海</t>
  </si>
  <si>
    <t>佐藤瑞姫</t>
  </si>
  <si>
    <t>武田苺</t>
  </si>
  <si>
    <t>藤原朱里</t>
  </si>
  <si>
    <t>福島大学</t>
  </si>
  <si>
    <t>山崎結子</t>
  </si>
  <si>
    <t>東北大学</t>
  </si>
  <si>
    <t>浦田綺音</t>
  </si>
  <si>
    <t>２</t>
  </si>
  <si>
    <t>高橋雪華</t>
  </si>
  <si>
    <t>澤田凛</t>
  </si>
  <si>
    <t>土井柚香</t>
  </si>
  <si>
    <t>野中美嶺</t>
  </si>
  <si>
    <t>藤原里菜</t>
  </si>
  <si>
    <t>宮城教育大学</t>
  </si>
  <si>
    <t>志田遥</t>
  </si>
  <si>
    <t>松本雛</t>
  </si>
  <si>
    <t>林亮太</t>
  </si>
  <si>
    <t>小野寺龍空</t>
  </si>
  <si>
    <t>中山歩夢</t>
  </si>
  <si>
    <t>千葉大翔</t>
  </si>
  <si>
    <t>菅原魁史</t>
  </si>
  <si>
    <t>藤原爽汰</t>
  </si>
  <si>
    <t>渡邊匠</t>
  </si>
  <si>
    <t>横田来波</t>
  </si>
  <si>
    <t>金子玄</t>
  </si>
  <si>
    <t>阿部大地</t>
  </si>
  <si>
    <t>寺島彬人</t>
  </si>
  <si>
    <t>平賀翔太</t>
  </si>
  <si>
    <t>青柳達也</t>
  </si>
  <si>
    <t>山口裕輝</t>
  </si>
  <si>
    <t>阿部駿介</t>
  </si>
  <si>
    <t>小野玲来</t>
  </si>
  <si>
    <t>大林大河</t>
  </si>
  <si>
    <t>大越快晴</t>
  </si>
  <si>
    <t>内海堅太郎</t>
  </si>
  <si>
    <t>安藤夢望</t>
  </si>
  <si>
    <t>三澤華恋</t>
  </si>
  <si>
    <t>有馬綺響</t>
  </si>
  <si>
    <t>鎌田美来</t>
  </si>
  <si>
    <t>間あすみ</t>
  </si>
  <si>
    <t>岩崎心都</t>
  </si>
  <si>
    <t>内池晴菜</t>
  </si>
  <si>
    <t>栗城和花</t>
  </si>
  <si>
    <t>山口さくら</t>
  </si>
  <si>
    <t>川村萌々</t>
  </si>
  <si>
    <t>田村花凜</t>
  </si>
  <si>
    <t>松倉みのり</t>
  </si>
  <si>
    <t>蜂谷真央</t>
  </si>
  <si>
    <t>石山瑞稀</t>
  </si>
  <si>
    <t>羽鳥真由</t>
  </si>
  <si>
    <t>北翔大学</t>
  </si>
  <si>
    <t>北海道</t>
  </si>
  <si>
    <t>牛込武斗</t>
  </si>
  <si>
    <t>小島滉貴</t>
  </si>
  <si>
    <t>菊地陸哉</t>
  </si>
  <si>
    <t>札幌大学</t>
  </si>
  <si>
    <t>小林倫太朗</t>
  </si>
  <si>
    <t>西根寛弥</t>
  </si>
  <si>
    <t>松本悠太</t>
  </si>
  <si>
    <t>遠藤陽哉</t>
  </si>
  <si>
    <t>安増智喜</t>
  </si>
  <si>
    <t>大森誼</t>
  </si>
  <si>
    <t>中川陽介</t>
  </si>
  <si>
    <t>北海道大学</t>
  </si>
  <si>
    <t>森田羽</t>
  </si>
  <si>
    <t>本間吏貴</t>
  </si>
  <si>
    <t>北海道教育大学旭川校</t>
  </si>
  <si>
    <t>澤沼音里</t>
  </si>
  <si>
    <t>土佐梨緒菜</t>
  </si>
  <si>
    <t>江見日和菜</t>
  </si>
  <si>
    <t>野村優那</t>
  </si>
  <si>
    <t>髙月七海</t>
  </si>
  <si>
    <t>河原しいな</t>
  </si>
  <si>
    <t>菅原玲</t>
  </si>
  <si>
    <t>小林結愛</t>
  </si>
  <si>
    <t>藤女子大学</t>
  </si>
  <si>
    <t>小林香凛</t>
  </si>
  <si>
    <t>高津遥夏</t>
  </si>
  <si>
    <t>阿部紗奈</t>
  </si>
  <si>
    <t>西村勇汰郎</t>
  </si>
  <si>
    <t>土屋幸平</t>
  </si>
  <si>
    <t>斎藤誓弥</t>
  </si>
  <si>
    <t>野崎逸斗</t>
  </si>
  <si>
    <t>佐々木光希</t>
  </si>
  <si>
    <t>安田宗平</t>
  </si>
  <si>
    <t>大井済嘉</t>
  </si>
  <si>
    <t>北海学園大学</t>
  </si>
  <si>
    <t>池田慶</t>
  </si>
  <si>
    <t>大越蒼生</t>
  </si>
  <si>
    <t>山田琉生</t>
  </si>
  <si>
    <t>新堂春輝</t>
  </si>
  <si>
    <t>國松大斗</t>
  </si>
  <si>
    <t>讃渡健太</t>
  </si>
  <si>
    <t>嶺岸元希</t>
  </si>
  <si>
    <t>松浦日菜乃</t>
  </si>
  <si>
    <t>草間優衣</t>
  </si>
  <si>
    <t>志摩紗希</t>
  </si>
  <si>
    <t>濱村菜々花</t>
  </si>
  <si>
    <t>小樽商科大学</t>
  </si>
  <si>
    <t>濱口羽彩</t>
  </si>
  <si>
    <t>福田茜</t>
  </si>
  <si>
    <t>工藤羽叶</t>
  </si>
  <si>
    <t>長谷楓香</t>
  </si>
  <si>
    <t>北海道教育大学札幌校</t>
  </si>
  <si>
    <t>鈴木日和</t>
  </si>
  <si>
    <t>藤川星凪</t>
  </si>
  <si>
    <t>藤川麻愛</t>
  </si>
  <si>
    <t>西浦京花</t>
  </si>
  <si>
    <t>北海道医療大学</t>
  </si>
  <si>
    <t>長谷川莉奈</t>
  </si>
  <si>
    <t>本田ゆい</t>
  </si>
  <si>
    <t>泉まほ</t>
  </si>
  <si>
    <t>宮武優茉</t>
  </si>
  <si>
    <t>横山朋果</t>
  </si>
  <si>
    <t>弓岡煌叶</t>
    <rPh sb="3" eb="4">
      <t>カナ</t>
    </rPh>
    <phoneticPr fontId="3"/>
  </si>
  <si>
    <t>梅田莉々子</t>
    <rPh sb="0" eb="2">
      <t>ウメダ</t>
    </rPh>
    <rPh sb="2" eb="5">
      <t>リリコ</t>
    </rPh>
    <phoneticPr fontId="3"/>
  </si>
  <si>
    <t>同志社大学</t>
    <phoneticPr fontId="3"/>
  </si>
  <si>
    <t>菅原龍斗</t>
    <rPh sb="2" eb="3">
      <t>リュウ</t>
    </rPh>
    <rPh sb="3" eb="4">
      <t>ト</t>
    </rPh>
    <phoneticPr fontId="3"/>
  </si>
  <si>
    <t>2024年地区選手権</t>
    <rPh sb="4" eb="5">
      <t>ネン</t>
    </rPh>
    <rPh sb="5" eb="7">
      <t>チク</t>
    </rPh>
    <rPh sb="7" eb="10">
      <t>センシュケン</t>
    </rPh>
    <phoneticPr fontId="3"/>
  </si>
  <si>
    <t>東北学院大学</t>
    <phoneticPr fontId="3"/>
  </si>
  <si>
    <t>明治大学</t>
  </si>
  <si>
    <t>野口翔平</t>
    <rPh sb="2" eb="4">
      <t>ショウヘイ</t>
    </rPh>
    <phoneticPr fontId="3"/>
  </si>
  <si>
    <t>川畑史吹</t>
    <rPh sb="0" eb="2">
      <t>カワバタ</t>
    </rPh>
    <rPh sb="2" eb="3">
      <t>フミ</t>
    </rPh>
    <rPh sb="3" eb="4">
      <t>フ</t>
    </rPh>
    <phoneticPr fontId="3"/>
  </si>
  <si>
    <t>東日本</t>
    <rPh sb="0" eb="3">
      <t>ヒガシニホン</t>
    </rPh>
    <phoneticPr fontId="3"/>
  </si>
  <si>
    <t>西日本</t>
    <rPh sb="0" eb="3">
      <t>ニシニホン</t>
    </rPh>
    <phoneticPr fontId="3"/>
  </si>
  <si>
    <t>工谷羽音</t>
    <rPh sb="0" eb="2">
      <t>クタニ</t>
    </rPh>
    <rPh sb="2" eb="3">
      <t>ハネ</t>
    </rPh>
    <rPh sb="3" eb="4">
      <t>オト</t>
    </rPh>
    <phoneticPr fontId="3"/>
  </si>
  <si>
    <t>須﨑沙織</t>
    <rPh sb="0" eb="2">
      <t>スザキ</t>
    </rPh>
    <rPh sb="2" eb="4">
      <t>サオリ</t>
    </rPh>
    <phoneticPr fontId="3"/>
  </si>
  <si>
    <t>筑波大学</t>
    <phoneticPr fontId="3"/>
  </si>
  <si>
    <t>中村竜也</t>
    <rPh sb="0" eb="2">
      <t>ナカムラ</t>
    </rPh>
    <rPh sb="2" eb="4">
      <t>タツヤ</t>
    </rPh>
    <phoneticPr fontId="3"/>
  </si>
  <si>
    <t>阿部学斗</t>
    <rPh sb="0" eb="2">
      <t>アベ</t>
    </rPh>
    <rPh sb="2" eb="3">
      <t>マナブ</t>
    </rPh>
    <rPh sb="3" eb="4">
      <t>ト</t>
    </rPh>
    <phoneticPr fontId="3"/>
  </si>
  <si>
    <t>近藤新汰</t>
    <rPh sb="2" eb="4">
      <t>アラタ</t>
    </rPh>
    <phoneticPr fontId="3"/>
  </si>
  <si>
    <t>中川開</t>
    <rPh sb="0" eb="2">
      <t>ナカガワ</t>
    </rPh>
    <rPh sb="2" eb="3">
      <t>カイ</t>
    </rPh>
    <phoneticPr fontId="3"/>
  </si>
  <si>
    <t>橋村羽奏</t>
    <rPh sb="0" eb="2">
      <t>ハシムラ</t>
    </rPh>
    <rPh sb="2" eb="3">
      <t>ハネ</t>
    </rPh>
    <rPh sb="3" eb="4">
      <t>カナデ</t>
    </rPh>
    <phoneticPr fontId="3"/>
  </si>
  <si>
    <t>鶴田彩乃</t>
    <rPh sb="0" eb="2">
      <t>ツルタ</t>
    </rPh>
    <rPh sb="2" eb="4">
      <t>アヤノ</t>
    </rPh>
    <phoneticPr fontId="3"/>
  </si>
  <si>
    <t>今泉明日香</t>
    <rPh sb="0" eb="5">
      <t>イマイズミアスカ</t>
    </rPh>
    <phoneticPr fontId="3"/>
  </si>
  <si>
    <t>平原千裕</t>
    <rPh sb="0" eb="2">
      <t>ヒラハラ</t>
    </rPh>
    <rPh sb="2" eb="4">
      <t>チヒロ</t>
    </rPh>
    <phoneticPr fontId="3"/>
  </si>
  <si>
    <t>加賀谷空実</t>
    <rPh sb="0" eb="3">
      <t>カガヤ</t>
    </rPh>
    <rPh sb="3" eb="4">
      <t>ソラ</t>
    </rPh>
    <rPh sb="4" eb="5">
      <t>ミ</t>
    </rPh>
    <phoneticPr fontId="3"/>
  </si>
  <si>
    <t>作新学院大学</t>
    <rPh sb="0" eb="6">
      <t>サクシンガクインダイガク</t>
    </rPh>
    <phoneticPr fontId="3"/>
  </si>
  <si>
    <t>増井翔大</t>
    <rPh sb="0" eb="2">
      <t>マスイ</t>
    </rPh>
    <rPh sb="2" eb="4">
      <t>ショウタ</t>
    </rPh>
    <phoneticPr fontId="3"/>
  </si>
  <si>
    <t>龍谷大学</t>
    <phoneticPr fontId="3"/>
  </si>
  <si>
    <t>浦島快</t>
    <rPh sb="0" eb="2">
      <t>ウラシマ</t>
    </rPh>
    <rPh sb="2" eb="3">
      <t>カイ</t>
    </rPh>
    <phoneticPr fontId="3"/>
  </si>
  <si>
    <t>立命館大学</t>
    <phoneticPr fontId="3"/>
  </si>
  <si>
    <t>井上結登</t>
    <rPh sb="2" eb="3">
      <t>ケツ</t>
    </rPh>
    <rPh sb="3" eb="4">
      <t>ノボル</t>
    </rPh>
    <phoneticPr fontId="3"/>
  </si>
  <si>
    <t>豊口紗智華</t>
    <rPh sb="0" eb="2">
      <t>トヨグチ</t>
    </rPh>
    <rPh sb="2" eb="3">
      <t>サ</t>
    </rPh>
    <rPh sb="3" eb="4">
      <t>チ</t>
    </rPh>
    <rPh sb="4" eb="5">
      <t>カ</t>
    </rPh>
    <phoneticPr fontId="3"/>
  </si>
  <si>
    <t>関西学院大学</t>
    <phoneticPr fontId="3"/>
  </si>
  <si>
    <t>近藤ももな</t>
    <phoneticPr fontId="3"/>
  </si>
  <si>
    <t>羽衣国際大学</t>
    <rPh sb="0" eb="6">
      <t>ハゴロモコクサイダイガク</t>
    </rPh>
    <phoneticPr fontId="3"/>
  </si>
  <si>
    <t>田辺春希</t>
    <rPh sb="0" eb="2">
      <t>タナベ</t>
    </rPh>
    <rPh sb="2" eb="3">
      <t>ハル</t>
    </rPh>
    <rPh sb="3" eb="4">
      <t>ノゾム</t>
    </rPh>
    <phoneticPr fontId="3"/>
  </si>
  <si>
    <t>京都産業大学</t>
    <phoneticPr fontId="3"/>
  </si>
  <si>
    <t>成田芽生</t>
    <rPh sb="0" eb="2">
      <t>ナリタ</t>
    </rPh>
    <rPh sb="2" eb="4">
      <t>メイ</t>
    </rPh>
    <phoneticPr fontId="3"/>
  </si>
  <si>
    <t>岸本侑香</t>
    <rPh sb="0" eb="3">
      <t>キシモトユウ</t>
    </rPh>
    <rPh sb="3" eb="4">
      <t>カオル</t>
    </rPh>
    <phoneticPr fontId="3"/>
  </si>
  <si>
    <t>秋間咲緒里</t>
    <rPh sb="0" eb="2">
      <t>アキマ</t>
    </rPh>
    <rPh sb="2" eb="3">
      <t>サ</t>
    </rPh>
    <rPh sb="3" eb="4">
      <t>オ</t>
    </rPh>
    <rPh sb="4" eb="5">
      <t>サト</t>
    </rPh>
    <phoneticPr fontId="3"/>
  </si>
  <si>
    <t>中山颯太</t>
    <rPh sb="0" eb="2">
      <t>ナカヤマ</t>
    </rPh>
    <rPh sb="2" eb="3">
      <t>ハヤテ</t>
    </rPh>
    <rPh sb="3" eb="4">
      <t>タ</t>
    </rPh>
    <phoneticPr fontId="3"/>
  </si>
  <si>
    <t>大久保薫</t>
    <rPh sb="0" eb="3">
      <t>オオクボ</t>
    </rPh>
    <rPh sb="3" eb="4">
      <t>カオル</t>
    </rPh>
    <phoneticPr fontId="3"/>
  </si>
  <si>
    <t>大西成</t>
    <rPh sb="0" eb="2">
      <t>オオニシ</t>
    </rPh>
    <rPh sb="2" eb="3">
      <t>ナリ</t>
    </rPh>
    <phoneticPr fontId="3"/>
  </si>
  <si>
    <t>大阪体育大学</t>
    <rPh sb="0" eb="6">
      <t>オオサカタイイクダイガク</t>
    </rPh>
    <phoneticPr fontId="3"/>
  </si>
  <si>
    <t>井出悠太</t>
    <rPh sb="0" eb="2">
      <t>イデ</t>
    </rPh>
    <rPh sb="2" eb="4">
      <t>ユウタ</t>
    </rPh>
    <phoneticPr fontId="3"/>
  </si>
  <si>
    <t>草井廉太郎</t>
    <rPh sb="0" eb="2">
      <t>クサイ</t>
    </rPh>
    <rPh sb="2" eb="5">
      <t>レンタロウ</t>
    </rPh>
    <phoneticPr fontId="3"/>
  </si>
  <si>
    <t>盛寛太</t>
    <rPh sb="0" eb="1">
      <t>モリ</t>
    </rPh>
    <rPh sb="1" eb="3">
      <t>カンタ</t>
    </rPh>
    <phoneticPr fontId="3"/>
  </si>
  <si>
    <t>中島隆太郎</t>
    <rPh sb="0" eb="2">
      <t>ナカシマ</t>
    </rPh>
    <rPh sb="2" eb="5">
      <t>リュウタロウ</t>
    </rPh>
    <phoneticPr fontId="3"/>
  </si>
  <si>
    <t>藤田健介</t>
    <rPh sb="0" eb="2">
      <t>フジタ</t>
    </rPh>
    <rPh sb="2" eb="4">
      <t>ケンスケ</t>
    </rPh>
    <phoneticPr fontId="3"/>
  </si>
  <si>
    <t>松井采都</t>
    <rPh sb="2" eb="3">
      <t>サイ</t>
    </rPh>
    <rPh sb="3" eb="4">
      <t>ミヤコ</t>
    </rPh>
    <phoneticPr fontId="3"/>
  </si>
  <si>
    <t>竹本千穂</t>
    <rPh sb="2" eb="3">
      <t>セン</t>
    </rPh>
    <rPh sb="3" eb="4">
      <t>ホ</t>
    </rPh>
    <phoneticPr fontId="3"/>
  </si>
  <si>
    <t>岸本侑香</t>
    <rPh sb="0" eb="2">
      <t>キシモト</t>
    </rPh>
    <rPh sb="2" eb="3">
      <t>ユウ</t>
    </rPh>
    <rPh sb="3" eb="4">
      <t>カオル</t>
    </rPh>
    <phoneticPr fontId="3"/>
  </si>
  <si>
    <t>竹森美優</t>
    <rPh sb="0" eb="2">
      <t>タケモリ</t>
    </rPh>
    <rPh sb="2" eb="4">
      <t>ミユウ</t>
    </rPh>
    <phoneticPr fontId="3"/>
  </si>
  <si>
    <t>林穂乃香</t>
    <rPh sb="0" eb="1">
      <t>ハヤシ</t>
    </rPh>
    <rPh sb="1" eb="4">
      <t>ホノカ</t>
    </rPh>
    <phoneticPr fontId="3"/>
  </si>
  <si>
    <t>松川華実</t>
    <rPh sb="0" eb="3">
      <t>マツカワハナ</t>
    </rPh>
    <rPh sb="3" eb="4">
      <t>ミ</t>
    </rPh>
    <phoneticPr fontId="3"/>
  </si>
  <si>
    <t>伊藤妃香瑠</t>
    <rPh sb="0" eb="2">
      <t>イトウ</t>
    </rPh>
    <rPh sb="2" eb="3">
      <t>キサキ</t>
    </rPh>
    <rPh sb="3" eb="4">
      <t>カオル</t>
    </rPh>
    <rPh sb="4" eb="5">
      <t>ル</t>
    </rPh>
    <phoneticPr fontId="3"/>
  </si>
  <si>
    <t>甲南大学</t>
    <phoneticPr fontId="3"/>
  </si>
  <si>
    <t>藤田杏里</t>
    <rPh sb="0" eb="2">
      <t>フジタ</t>
    </rPh>
    <rPh sb="2" eb="3">
      <t>アン</t>
    </rPh>
    <rPh sb="3" eb="4">
      <t>リ</t>
    </rPh>
    <phoneticPr fontId="3"/>
  </si>
  <si>
    <t>中橋澄玲</t>
    <rPh sb="0" eb="2">
      <t>ナカハシ</t>
    </rPh>
    <rPh sb="2" eb="3">
      <t>スミ</t>
    </rPh>
    <rPh sb="3" eb="4">
      <t>レイ</t>
    </rPh>
    <phoneticPr fontId="3"/>
  </si>
  <si>
    <t>園田学園女子大学</t>
    <phoneticPr fontId="3"/>
  </si>
  <si>
    <t>立野葉月</t>
    <rPh sb="0" eb="2">
      <t>タテノ</t>
    </rPh>
    <rPh sb="2" eb="4">
      <t>ハツキ</t>
    </rPh>
    <phoneticPr fontId="3"/>
  </si>
  <si>
    <t>溝上愛梨</t>
    <rPh sb="0" eb="3">
      <t>ミゾガミアイ</t>
    </rPh>
    <rPh sb="3" eb="4">
      <t>ナシ</t>
    </rPh>
    <phoneticPr fontId="3"/>
  </si>
  <si>
    <t>石丸優人</t>
    <rPh sb="0" eb="2">
      <t>イシマル</t>
    </rPh>
    <rPh sb="2" eb="4">
      <t>ユウト</t>
    </rPh>
    <phoneticPr fontId="3"/>
  </si>
  <si>
    <t>松山大学</t>
    <phoneticPr fontId="3"/>
  </si>
  <si>
    <t>富山孔太</t>
    <rPh sb="0" eb="2">
      <t>トミヤマ</t>
    </rPh>
    <rPh sb="2" eb="4">
      <t>コウタ</t>
    </rPh>
    <phoneticPr fontId="3"/>
  </si>
  <si>
    <t>井戸大海</t>
    <rPh sb="0" eb="2">
      <t>イド</t>
    </rPh>
    <rPh sb="2" eb="4">
      <t>タイカイ</t>
    </rPh>
    <phoneticPr fontId="3"/>
  </si>
  <si>
    <t>広島大学</t>
    <rPh sb="0" eb="4">
      <t>ヒロシマダイガク</t>
    </rPh>
    <phoneticPr fontId="3"/>
  </si>
  <si>
    <t>諸石樹季</t>
    <rPh sb="0" eb="2">
      <t>モロイシ</t>
    </rPh>
    <rPh sb="2" eb="3">
      <t>イツキ</t>
    </rPh>
    <rPh sb="3" eb="4">
      <t>キ</t>
    </rPh>
    <phoneticPr fontId="3"/>
  </si>
  <si>
    <t>島根大学</t>
    <phoneticPr fontId="3"/>
  </si>
  <si>
    <t>栄永健伸</t>
    <rPh sb="0" eb="2">
      <t>エイナガ</t>
    </rPh>
    <rPh sb="2" eb="4">
      <t>ケンシン</t>
    </rPh>
    <phoneticPr fontId="3"/>
  </si>
  <si>
    <t>蜜石周平</t>
    <rPh sb="0" eb="2">
      <t>ミツイシ</t>
    </rPh>
    <rPh sb="2" eb="4">
      <t>シュウヘイ</t>
    </rPh>
    <phoneticPr fontId="3"/>
  </si>
  <si>
    <t>高知大学</t>
    <rPh sb="0" eb="4">
      <t>コウチダイガク</t>
    </rPh>
    <phoneticPr fontId="3"/>
  </si>
  <si>
    <t>田中祐樹</t>
    <rPh sb="2" eb="4">
      <t>ユウキ</t>
    </rPh>
    <phoneticPr fontId="3"/>
  </si>
  <si>
    <t>沼野和真</t>
    <rPh sb="0" eb="2">
      <t>ヌマノ</t>
    </rPh>
    <rPh sb="2" eb="4">
      <t>カズマ</t>
    </rPh>
    <phoneticPr fontId="3"/>
  </si>
  <si>
    <t>曽我井優斗</t>
    <rPh sb="0" eb="3">
      <t>ソガイ</t>
    </rPh>
    <rPh sb="3" eb="5">
      <t>ユウト</t>
    </rPh>
    <phoneticPr fontId="3"/>
  </si>
  <si>
    <t>山口大学</t>
    <rPh sb="0" eb="4">
      <t>ヤマグチダイガク</t>
    </rPh>
    <phoneticPr fontId="3"/>
  </si>
  <si>
    <t>山口県立大学</t>
    <rPh sb="0" eb="6">
      <t>ヤマグチケンリツダイガク</t>
    </rPh>
    <phoneticPr fontId="3"/>
  </si>
  <si>
    <t>尾藤優</t>
    <rPh sb="0" eb="2">
      <t>ビトウ</t>
    </rPh>
    <rPh sb="2" eb="3">
      <t>ユウ</t>
    </rPh>
    <phoneticPr fontId="3"/>
  </si>
  <si>
    <t>上原真姫</t>
    <rPh sb="0" eb="2">
      <t>ウエハラ</t>
    </rPh>
    <rPh sb="2" eb="4">
      <t>マヒメ</t>
    </rPh>
    <phoneticPr fontId="3"/>
  </si>
  <si>
    <t>安田女子大学</t>
    <phoneticPr fontId="3"/>
  </si>
  <si>
    <t>上田智風結</t>
    <rPh sb="2" eb="3">
      <t>トモ</t>
    </rPh>
    <rPh sb="3" eb="4">
      <t>カゼ</t>
    </rPh>
    <rPh sb="4" eb="5">
      <t>ユイ</t>
    </rPh>
    <phoneticPr fontId="3"/>
  </si>
  <si>
    <t>香川大学</t>
    <phoneticPr fontId="3"/>
  </si>
  <si>
    <t>生田佳志乃</t>
    <rPh sb="0" eb="2">
      <t>イクタ</t>
    </rPh>
    <rPh sb="2" eb="3">
      <t>ケイ</t>
    </rPh>
    <rPh sb="3" eb="5">
      <t>シノ</t>
    </rPh>
    <phoneticPr fontId="3"/>
  </si>
  <si>
    <t>愛媛大学</t>
    <rPh sb="0" eb="4">
      <t>エヒメダイガク</t>
    </rPh>
    <phoneticPr fontId="3"/>
  </si>
  <si>
    <t>竹本七菜</t>
    <rPh sb="0" eb="4">
      <t>タケモトナナナ</t>
    </rPh>
    <phoneticPr fontId="3"/>
  </si>
  <si>
    <t>加藤夏音</t>
    <rPh sb="2" eb="4">
      <t>カノン</t>
    </rPh>
    <phoneticPr fontId="3"/>
  </si>
  <si>
    <t>川本悠衣</t>
    <rPh sb="0" eb="2">
      <t>カワモト</t>
    </rPh>
    <rPh sb="2" eb="3">
      <t>ユウ</t>
    </rPh>
    <rPh sb="3" eb="4">
      <t>イ</t>
    </rPh>
    <phoneticPr fontId="3"/>
  </si>
  <si>
    <t>藤川由梨奈</t>
    <rPh sb="0" eb="5">
      <t>フジカワユリナ</t>
    </rPh>
    <phoneticPr fontId="3"/>
  </si>
  <si>
    <t>石丸優人</t>
    <rPh sb="0" eb="2">
      <t>イシマル</t>
    </rPh>
    <rPh sb="2" eb="3">
      <t>ユウ</t>
    </rPh>
    <rPh sb="3" eb="4">
      <t>ヒト</t>
    </rPh>
    <phoneticPr fontId="3"/>
  </si>
  <si>
    <t>福西渉正</t>
    <rPh sb="0" eb="2">
      <t>フクニシ</t>
    </rPh>
    <rPh sb="2" eb="3">
      <t>ワタル</t>
    </rPh>
    <rPh sb="3" eb="4">
      <t>タダ</t>
    </rPh>
    <phoneticPr fontId="3"/>
  </si>
  <si>
    <t>森本蔵人</t>
    <rPh sb="0" eb="4">
      <t>モリモトクラト</t>
    </rPh>
    <phoneticPr fontId="3"/>
  </si>
  <si>
    <t>山本陽向</t>
    <rPh sb="2" eb="4">
      <t>ヒナタ</t>
    </rPh>
    <phoneticPr fontId="3"/>
  </si>
  <si>
    <t>和田圭太</t>
    <rPh sb="0" eb="2">
      <t>ワダ</t>
    </rPh>
    <rPh sb="2" eb="4">
      <t>ケイタ</t>
    </rPh>
    <phoneticPr fontId="3"/>
  </si>
  <si>
    <t>広島大学</t>
    <phoneticPr fontId="3"/>
  </si>
  <si>
    <t>村田瑛星</t>
    <rPh sb="0" eb="2">
      <t>ムラタ</t>
    </rPh>
    <rPh sb="2" eb="3">
      <t>エイ</t>
    </rPh>
    <rPh sb="3" eb="4">
      <t>ホシ</t>
    </rPh>
    <phoneticPr fontId="3"/>
  </si>
  <si>
    <t>岡山大学</t>
    <phoneticPr fontId="3"/>
  </si>
  <si>
    <t>阿南理久斗</t>
    <rPh sb="0" eb="2">
      <t>アナミ</t>
    </rPh>
    <rPh sb="2" eb="4">
      <t>リク</t>
    </rPh>
    <rPh sb="4" eb="5">
      <t>ト</t>
    </rPh>
    <phoneticPr fontId="3"/>
  </si>
  <si>
    <t>高知大学</t>
    <phoneticPr fontId="3"/>
  </si>
  <si>
    <t>藤本亘希</t>
    <rPh sb="0" eb="2">
      <t>フジモト</t>
    </rPh>
    <rPh sb="2" eb="3">
      <t>ワタル</t>
    </rPh>
    <rPh sb="3" eb="4">
      <t>ノゾミ</t>
    </rPh>
    <phoneticPr fontId="3"/>
  </si>
  <si>
    <t>本田愛斗</t>
    <rPh sb="2" eb="3">
      <t>マナ</t>
    </rPh>
    <rPh sb="3" eb="4">
      <t>ト</t>
    </rPh>
    <phoneticPr fontId="3"/>
  </si>
  <si>
    <t>山下奨悟</t>
    <rPh sb="2" eb="4">
      <t>ショウゴ</t>
    </rPh>
    <phoneticPr fontId="3"/>
  </si>
  <si>
    <t>広島工業大学</t>
    <phoneticPr fontId="3"/>
  </si>
  <si>
    <t>高尾昌道</t>
    <rPh sb="0" eb="2">
      <t>タカオ</t>
    </rPh>
    <rPh sb="2" eb="4">
      <t>マサミチ</t>
    </rPh>
    <phoneticPr fontId="3"/>
  </si>
  <si>
    <t>山岡千修</t>
    <rPh sb="2" eb="4">
      <t>チシュウ</t>
    </rPh>
    <phoneticPr fontId="3"/>
  </si>
  <si>
    <t>杉本樹紀</t>
    <rPh sb="0" eb="2">
      <t>スギモト</t>
    </rPh>
    <rPh sb="2" eb="3">
      <t>イツキ</t>
    </rPh>
    <rPh sb="3" eb="4">
      <t>キ</t>
    </rPh>
    <phoneticPr fontId="3"/>
  </si>
  <si>
    <t>鳥取大学</t>
    <phoneticPr fontId="3"/>
  </si>
  <si>
    <t>高坂和哉</t>
    <rPh sb="0" eb="2">
      <t>コウサカ</t>
    </rPh>
    <rPh sb="2" eb="4">
      <t>カズヤ</t>
    </rPh>
    <phoneticPr fontId="3"/>
  </si>
  <si>
    <t>中西和海</t>
    <rPh sb="0" eb="2">
      <t>ナカニシ</t>
    </rPh>
    <rPh sb="2" eb="4">
      <t>カズミ</t>
    </rPh>
    <phoneticPr fontId="3"/>
  </si>
  <si>
    <t>広島国際大学</t>
    <rPh sb="0" eb="6">
      <t>ヒロシマコクサイダイガク</t>
    </rPh>
    <phoneticPr fontId="3"/>
  </si>
  <si>
    <t>遠藤将太</t>
    <rPh sb="2" eb="4">
      <t>ショウタ</t>
    </rPh>
    <phoneticPr fontId="3"/>
  </si>
  <si>
    <t>後藤海斗</t>
    <rPh sb="0" eb="2">
      <t>ゴトウ</t>
    </rPh>
    <rPh sb="2" eb="4">
      <t>カイト</t>
    </rPh>
    <phoneticPr fontId="3"/>
  </si>
  <si>
    <t>金尾陽飛</t>
    <rPh sb="0" eb="2">
      <t>カナオ</t>
    </rPh>
    <rPh sb="2" eb="3">
      <t>ヨウ</t>
    </rPh>
    <rPh sb="3" eb="4">
      <t>ト</t>
    </rPh>
    <phoneticPr fontId="3"/>
  </si>
  <si>
    <t>広島文化学園大学</t>
    <rPh sb="0" eb="6">
      <t>ヒロシマブンカガクエン</t>
    </rPh>
    <rPh sb="6" eb="8">
      <t>ダイガク</t>
    </rPh>
    <phoneticPr fontId="3"/>
  </si>
  <si>
    <t>濱野航輝</t>
    <rPh sb="2" eb="4">
      <t>コウキ</t>
    </rPh>
    <phoneticPr fontId="3"/>
  </si>
  <si>
    <t>岡田小都乃</t>
    <rPh sb="2" eb="3">
      <t>チイ</t>
    </rPh>
    <rPh sb="3" eb="4">
      <t>ミヤコ</t>
    </rPh>
    <rPh sb="4" eb="5">
      <t>ノ</t>
    </rPh>
    <phoneticPr fontId="3"/>
  </si>
  <si>
    <t>周南公立大学</t>
    <phoneticPr fontId="3"/>
  </si>
  <si>
    <t>佐藤優帆</t>
    <rPh sb="2" eb="4">
      <t>ユウホ</t>
    </rPh>
    <phoneticPr fontId="3"/>
  </si>
  <si>
    <t>垂水彩音</t>
    <rPh sb="0" eb="2">
      <t>タルミ</t>
    </rPh>
    <rPh sb="2" eb="3">
      <t>イロド</t>
    </rPh>
    <rPh sb="3" eb="4">
      <t>オト</t>
    </rPh>
    <phoneticPr fontId="3"/>
  </si>
  <si>
    <t>狩野真衣</t>
    <rPh sb="0" eb="2">
      <t>カノウ</t>
    </rPh>
    <rPh sb="2" eb="3">
      <t>マコト</t>
    </rPh>
    <rPh sb="3" eb="4">
      <t>コロモ</t>
    </rPh>
    <phoneticPr fontId="3"/>
  </si>
  <si>
    <t>上原真姫</t>
    <rPh sb="0" eb="2">
      <t>ウエハラ</t>
    </rPh>
    <rPh sb="2" eb="3">
      <t>マ</t>
    </rPh>
    <rPh sb="3" eb="4">
      <t>ヒメ</t>
    </rPh>
    <phoneticPr fontId="3"/>
  </si>
  <si>
    <t>生田佳志乃</t>
  </si>
  <si>
    <t>田川歩実</t>
  </si>
  <si>
    <t>洲本叶子</t>
    <rPh sb="0" eb="2">
      <t>スモト</t>
    </rPh>
    <rPh sb="2" eb="3">
      <t>カナウ</t>
    </rPh>
    <rPh sb="3" eb="4">
      <t>コ</t>
    </rPh>
    <phoneticPr fontId="3"/>
  </si>
  <si>
    <t>西村菜々子</t>
    <rPh sb="0" eb="2">
      <t>ニシムラ</t>
    </rPh>
    <rPh sb="2" eb="5">
      <t>ナナコ</t>
    </rPh>
    <phoneticPr fontId="3"/>
  </si>
  <si>
    <t>古林愛華</t>
    <rPh sb="0" eb="2">
      <t>コバヤシ</t>
    </rPh>
    <rPh sb="2" eb="3">
      <t>アイ</t>
    </rPh>
    <rPh sb="3" eb="4">
      <t>ハナ</t>
    </rPh>
    <phoneticPr fontId="3"/>
  </si>
  <si>
    <t>鳥取大学</t>
    <rPh sb="0" eb="4">
      <t>トットリダイガク</t>
    </rPh>
    <phoneticPr fontId="3"/>
  </si>
  <si>
    <t>石川弥怜</t>
    <rPh sb="2" eb="3">
      <t>ヤ</t>
    </rPh>
    <rPh sb="3" eb="4">
      <t>レイ</t>
    </rPh>
    <phoneticPr fontId="3"/>
  </si>
  <si>
    <t>明神悠花</t>
    <rPh sb="0" eb="2">
      <t>ミョウジン</t>
    </rPh>
    <rPh sb="2" eb="3">
      <t>ユウ</t>
    </rPh>
    <rPh sb="3" eb="4">
      <t>ハナ</t>
    </rPh>
    <phoneticPr fontId="3"/>
  </si>
  <si>
    <t>広島大学</t>
    <rPh sb="0" eb="2">
      <t>ヒロシマ</t>
    </rPh>
    <rPh sb="2" eb="4">
      <t>ダイガク</t>
    </rPh>
    <phoneticPr fontId="3"/>
  </si>
  <si>
    <t>加藤夏音</t>
    <rPh sb="0" eb="2">
      <t>カトウ</t>
    </rPh>
    <rPh sb="2" eb="3">
      <t>ナツ</t>
    </rPh>
    <rPh sb="3" eb="4">
      <t>オト</t>
    </rPh>
    <phoneticPr fontId="3"/>
  </si>
  <si>
    <t>藤本和香名</t>
    <rPh sb="0" eb="2">
      <t>フジモト</t>
    </rPh>
    <rPh sb="2" eb="4">
      <t>ワカ</t>
    </rPh>
    <rPh sb="4" eb="5">
      <t>ナ</t>
    </rPh>
    <phoneticPr fontId="3"/>
  </si>
  <si>
    <t>愛媛大学</t>
    <rPh sb="0" eb="2">
      <t>エヒメ</t>
    </rPh>
    <rPh sb="2" eb="4">
      <t>ダイガク</t>
    </rPh>
    <phoneticPr fontId="3"/>
  </si>
  <si>
    <t>九州国際大学</t>
    <rPh sb="0" eb="6">
      <t>キュウシュウコクサイダイガク</t>
    </rPh>
    <phoneticPr fontId="3"/>
  </si>
  <si>
    <t>平山陸仁</t>
    <rPh sb="0" eb="2">
      <t>ヒラヤマ</t>
    </rPh>
    <rPh sb="2" eb="4">
      <t>リクジン</t>
    </rPh>
    <phoneticPr fontId="3"/>
  </si>
  <si>
    <t>福岡大学</t>
    <rPh sb="0" eb="4">
      <t>フクオカダイガク</t>
    </rPh>
    <phoneticPr fontId="3"/>
  </si>
  <si>
    <t>永田怜音</t>
    <rPh sb="0" eb="2">
      <t>ナガタ</t>
    </rPh>
    <rPh sb="2" eb="3">
      <t>レイ</t>
    </rPh>
    <rPh sb="3" eb="4">
      <t>オト</t>
    </rPh>
    <phoneticPr fontId="3"/>
  </si>
  <si>
    <t>鹿児島大学</t>
    <rPh sb="0" eb="5">
      <t>カゴシマダイガク</t>
    </rPh>
    <phoneticPr fontId="3"/>
  </si>
  <si>
    <t>鎌田 侑希</t>
    <rPh sb="0" eb="2">
      <t>カマタ</t>
    </rPh>
    <phoneticPr fontId="3"/>
  </si>
  <si>
    <t>今村 吏玖</t>
    <rPh sb="0" eb="2">
      <t>イマムラ</t>
    </rPh>
    <phoneticPr fontId="3"/>
  </si>
  <si>
    <t xml:space="preserve">吉岡 太陽 </t>
    <rPh sb="0" eb="2">
      <t>ヨシオカ</t>
    </rPh>
    <rPh sb="3" eb="5">
      <t>タイヨウ</t>
    </rPh>
    <phoneticPr fontId="3"/>
  </si>
  <si>
    <t>橋本 明日香</t>
    <rPh sb="0" eb="2">
      <t>ハシモト</t>
    </rPh>
    <rPh sb="3" eb="5">
      <t>アス</t>
    </rPh>
    <rPh sb="5" eb="6">
      <t>カオル</t>
    </rPh>
    <phoneticPr fontId="3"/>
  </si>
  <si>
    <t>河津 杏音</t>
    <rPh sb="0" eb="2">
      <t>カワツ</t>
    </rPh>
    <rPh sb="3" eb="4">
      <t>アン</t>
    </rPh>
    <rPh sb="4" eb="5">
      <t>オト</t>
    </rPh>
    <phoneticPr fontId="3"/>
  </si>
  <si>
    <t>熊本学園大学</t>
    <rPh sb="0" eb="6">
      <t>クマモトガクエンダイガク</t>
    </rPh>
    <phoneticPr fontId="3"/>
  </si>
  <si>
    <t>吉田瞳子</t>
    <rPh sb="0" eb="2">
      <t>ヨシダ</t>
    </rPh>
    <rPh sb="2" eb="4">
      <t>ヒトミコ</t>
    </rPh>
    <phoneticPr fontId="3"/>
  </si>
  <si>
    <t>橋本 羽瑠</t>
  </si>
  <si>
    <t>山田倖輝</t>
  </si>
  <si>
    <t>今村吏玖</t>
  </si>
  <si>
    <t>金丸蓮</t>
  </si>
  <si>
    <t>平山陸仁</t>
  </si>
  <si>
    <t>藤本純</t>
  </si>
  <si>
    <t>藤永健人</t>
  </si>
  <si>
    <t>山下悠真</t>
    <rPh sb="0" eb="2">
      <t>ヤマシタ</t>
    </rPh>
    <rPh sb="2" eb="4">
      <t>ユウマ</t>
    </rPh>
    <phoneticPr fontId="3"/>
  </si>
  <si>
    <t>日本経済大学</t>
    <rPh sb="0" eb="6">
      <t>ニホンケイザイダイガク</t>
    </rPh>
    <phoneticPr fontId="3"/>
  </si>
  <si>
    <t>大平瑛心</t>
    <rPh sb="0" eb="2">
      <t>オオヒラ</t>
    </rPh>
    <rPh sb="2" eb="3">
      <t>エイ</t>
    </rPh>
    <rPh sb="3" eb="4">
      <t>ココロ</t>
    </rPh>
    <phoneticPr fontId="3"/>
  </si>
  <si>
    <t>久松直雄</t>
    <rPh sb="0" eb="2">
      <t>ヒサマツ</t>
    </rPh>
    <rPh sb="2" eb="3">
      <t>ナオ</t>
    </rPh>
    <rPh sb="3" eb="4">
      <t>オス</t>
    </rPh>
    <phoneticPr fontId="3"/>
  </si>
  <si>
    <t>河津杏音</t>
  </si>
  <si>
    <t>西田光梨</t>
  </si>
  <si>
    <t>橋本明日香</t>
  </si>
  <si>
    <t>北側美乃莉</t>
  </si>
  <si>
    <t>柳井萌恵</t>
  </si>
  <si>
    <t>藤田紗羽</t>
  </si>
  <si>
    <t>三宅るり</t>
  </si>
  <si>
    <t>荒田霞</t>
  </si>
  <si>
    <t>小原陽夏</t>
  </si>
  <si>
    <t>高橋賢史朗</t>
    <rPh sb="4" eb="5">
      <t>Raw</t>
    </rPh>
    <phoneticPr fontId="3"/>
  </si>
  <si>
    <t>西前和真</t>
    <rPh sb="0" eb="2">
      <t>ニシマエ</t>
    </rPh>
    <rPh sb="2" eb="3">
      <t>カズマ</t>
    </rPh>
    <rPh sb="3" eb="4">
      <t>シンジテゥ</t>
    </rPh>
    <phoneticPr fontId="3"/>
  </si>
  <si>
    <t>2024年東西インカレ</t>
    <rPh sb="4" eb="5">
      <t>ネン</t>
    </rPh>
    <rPh sb="5" eb="7">
      <t>トウザイ</t>
    </rPh>
    <phoneticPr fontId="3"/>
  </si>
  <si>
    <t>岡本賛多</t>
    <rPh sb="0" eb="2">
      <t>オカモト</t>
    </rPh>
    <rPh sb="2" eb="3">
      <t>サン</t>
    </rPh>
    <rPh sb="3" eb="4">
      <t>タ</t>
    </rPh>
    <phoneticPr fontId="3"/>
  </si>
  <si>
    <t>山本隼也</t>
    <rPh sb="0" eb="2">
      <t>ヤマモト</t>
    </rPh>
    <rPh sb="2" eb="3">
      <t>シュン</t>
    </rPh>
    <rPh sb="3" eb="4">
      <t>ナリ</t>
    </rPh>
    <phoneticPr fontId="3"/>
  </si>
  <si>
    <t>同志社大学</t>
    <rPh sb="0" eb="5">
      <t>ドウシシャダイガク</t>
    </rPh>
    <phoneticPr fontId="3"/>
  </si>
  <si>
    <t>神山知己</t>
    <rPh sb="0" eb="2">
      <t>カミヤマ</t>
    </rPh>
    <rPh sb="2" eb="3">
      <t>シ</t>
    </rPh>
    <rPh sb="3" eb="4">
      <t>オノレ</t>
    </rPh>
    <phoneticPr fontId="3"/>
  </si>
  <si>
    <t>太田蓮</t>
    <rPh sb="0" eb="2">
      <t>オオタ</t>
    </rPh>
    <rPh sb="2" eb="3">
      <t>レン</t>
    </rPh>
    <phoneticPr fontId="3"/>
  </si>
  <si>
    <t>大井輝</t>
    <rPh sb="0" eb="2">
      <t>オオイ</t>
    </rPh>
    <rPh sb="2" eb="3">
      <t>カガヤ</t>
    </rPh>
    <phoneticPr fontId="3"/>
  </si>
  <si>
    <t>西村陽翔</t>
    <rPh sb="0" eb="2">
      <t>ニシムラ</t>
    </rPh>
    <rPh sb="2" eb="3">
      <t>ヨウ</t>
    </rPh>
    <rPh sb="3" eb="4">
      <t>ショウ</t>
    </rPh>
    <phoneticPr fontId="3"/>
  </si>
  <si>
    <t>吉田悠</t>
    <rPh sb="0" eb="2">
      <t>ヨシダ</t>
    </rPh>
    <rPh sb="2" eb="3">
      <t>ユウ</t>
    </rPh>
    <phoneticPr fontId="3"/>
  </si>
  <si>
    <t>龍谷大学</t>
    <rPh sb="0" eb="4">
      <t>リュウコクダイガク</t>
    </rPh>
    <phoneticPr fontId="3"/>
  </si>
  <si>
    <t>東玲美</t>
    <rPh sb="0" eb="1">
      <t>ヒガシ</t>
    </rPh>
    <rPh sb="1" eb="3">
      <t>レミ</t>
    </rPh>
    <phoneticPr fontId="3"/>
  </si>
  <si>
    <t>吉村茉恩</t>
    <rPh sb="2" eb="3">
      <t>マツ</t>
    </rPh>
    <rPh sb="3" eb="4">
      <t>オン</t>
    </rPh>
    <phoneticPr fontId="3"/>
  </si>
  <si>
    <t>東美衣奈</t>
    <rPh sb="0" eb="1">
      <t>アズマ</t>
    </rPh>
    <rPh sb="1" eb="4">
      <t>ミイナ</t>
    </rPh>
    <phoneticPr fontId="3"/>
  </si>
  <si>
    <t>中橋澄玲</t>
    <rPh sb="0" eb="2">
      <t>ナカハシ</t>
    </rPh>
    <rPh sb="2" eb="3">
      <t>ス</t>
    </rPh>
    <rPh sb="3" eb="4">
      <t>レイ</t>
    </rPh>
    <phoneticPr fontId="3"/>
  </si>
  <si>
    <t>立命館大学</t>
    <phoneticPr fontId="3"/>
  </si>
  <si>
    <t>同志社大学</t>
    <phoneticPr fontId="3"/>
  </si>
  <si>
    <t>園田女子大学</t>
    <rPh sb="0" eb="6">
      <t>ソノダジョシダイガク</t>
    </rPh>
    <phoneticPr fontId="3"/>
  </si>
  <si>
    <t>尾形珠季</t>
    <rPh sb="0" eb="2">
      <t>オガタ</t>
    </rPh>
    <rPh sb="2" eb="4">
      <t>タマキ</t>
    </rPh>
    <phoneticPr fontId="3"/>
  </si>
  <si>
    <t>中川創太</t>
    <rPh sb="0" eb="2">
      <t>ナカガワ</t>
    </rPh>
    <rPh sb="2" eb="4">
      <t>ソウタ</t>
    </rPh>
    <phoneticPr fontId="3"/>
  </si>
  <si>
    <t>大井輝</t>
    <rPh sb="2" eb="3">
      <t>カガヤ</t>
    </rPh>
    <phoneticPr fontId="3"/>
  </si>
  <si>
    <t>丸山拓海</t>
    <rPh sb="0" eb="4">
      <t>マルヤマタクミ</t>
    </rPh>
    <phoneticPr fontId="3"/>
  </si>
  <si>
    <t>棚木悠翔</t>
    <rPh sb="0" eb="2">
      <t>タナキ</t>
    </rPh>
    <rPh sb="2" eb="3">
      <t>ユウ</t>
    </rPh>
    <rPh sb="3" eb="4">
      <t>ショウ</t>
    </rPh>
    <phoneticPr fontId="3"/>
  </si>
  <si>
    <t>龍谷大学</t>
    <rPh sb="0" eb="4">
      <t>リュウコクダイガク</t>
    </rPh>
    <phoneticPr fontId="3"/>
  </si>
  <si>
    <t>小関優心</t>
    <rPh sb="0" eb="2">
      <t>オゼキ</t>
    </rPh>
    <rPh sb="2" eb="3">
      <t>ユウ</t>
    </rPh>
    <rPh sb="3" eb="4">
      <t>シン</t>
    </rPh>
    <phoneticPr fontId="3"/>
  </si>
  <si>
    <t>河村翔</t>
    <rPh sb="0" eb="2">
      <t>カワムラ</t>
    </rPh>
    <rPh sb="2" eb="3">
      <t>ショウ</t>
    </rPh>
    <phoneticPr fontId="3"/>
  </si>
  <si>
    <t>山本将聖</t>
    <rPh sb="0" eb="2">
      <t>ヤマモト</t>
    </rPh>
    <rPh sb="2" eb="3">
      <t>ショウ</t>
    </rPh>
    <rPh sb="3" eb="4">
      <t>セイ</t>
    </rPh>
    <phoneticPr fontId="3"/>
  </si>
  <si>
    <t>小畑光稀</t>
    <rPh sb="0" eb="2">
      <t>オバタ</t>
    </rPh>
    <rPh sb="2" eb="3">
      <t>ヒカル</t>
    </rPh>
    <phoneticPr fontId="3"/>
  </si>
  <si>
    <t>大久保翔太</t>
    <rPh sb="0" eb="3">
      <t>オオクボ</t>
    </rPh>
    <rPh sb="3" eb="5">
      <t>ショウタ</t>
    </rPh>
    <phoneticPr fontId="3"/>
  </si>
  <si>
    <t>八坂光起</t>
    <rPh sb="0" eb="2">
      <t>ヤサカ</t>
    </rPh>
    <rPh sb="2" eb="3">
      <t>ヒカル</t>
    </rPh>
    <rPh sb="3" eb="4">
      <t>キ</t>
    </rPh>
    <phoneticPr fontId="3"/>
  </si>
  <si>
    <t>佐野晃佑</t>
    <rPh sb="0" eb="2">
      <t>サノ</t>
    </rPh>
    <rPh sb="2" eb="4">
      <t>アキラスケ</t>
    </rPh>
    <phoneticPr fontId="3"/>
  </si>
  <si>
    <t>山本朱佑</t>
    <rPh sb="0" eb="2">
      <t>ヤマモト</t>
    </rPh>
    <rPh sb="2" eb="3">
      <t>アカ</t>
    </rPh>
    <rPh sb="3" eb="4">
      <t>スケ</t>
    </rPh>
    <phoneticPr fontId="3"/>
  </si>
  <si>
    <t>西村陽翔</t>
    <rPh sb="2" eb="3">
      <t>ヨウ</t>
    </rPh>
    <rPh sb="3" eb="4">
      <t>ショウ</t>
    </rPh>
    <phoneticPr fontId="3"/>
  </si>
  <si>
    <t>川口聡太</t>
    <rPh sb="0" eb="2">
      <t>カワグチ</t>
    </rPh>
    <rPh sb="2" eb="4">
      <t>ソウタ</t>
    </rPh>
    <phoneticPr fontId="3"/>
  </si>
  <si>
    <t>高山悠太</t>
    <rPh sb="0" eb="2">
      <t>タカヤマ</t>
    </rPh>
    <rPh sb="2" eb="4">
      <t>ユウタ</t>
    </rPh>
    <phoneticPr fontId="3"/>
  </si>
  <si>
    <t>熊谷磨菜</t>
    <rPh sb="2" eb="3">
      <t>マ</t>
    </rPh>
    <rPh sb="3" eb="4">
      <t>ナ</t>
    </rPh>
    <phoneticPr fontId="3"/>
  </si>
  <si>
    <t>東玲美</t>
    <rPh sb="0" eb="1">
      <t>ヒガシ</t>
    </rPh>
    <rPh sb="1" eb="2">
      <t>レイ</t>
    </rPh>
    <rPh sb="2" eb="3">
      <t>ウツク</t>
    </rPh>
    <phoneticPr fontId="3"/>
  </si>
  <si>
    <t>桑原朋也</t>
    <rPh sb="0" eb="2">
      <t>クワバラ</t>
    </rPh>
    <rPh sb="2" eb="3">
      <t>トモ</t>
    </rPh>
    <rPh sb="3" eb="4">
      <t>ヤ</t>
    </rPh>
    <phoneticPr fontId="3"/>
  </si>
  <si>
    <t>西村勇汰郎</t>
    <rPh sb="0" eb="2">
      <t>ニシムラ</t>
    </rPh>
    <rPh sb="2" eb="4">
      <t>ユウタ</t>
    </rPh>
    <rPh sb="4" eb="5">
      <t>ロウ</t>
    </rPh>
    <phoneticPr fontId="3"/>
  </si>
  <si>
    <t>北翔大学</t>
    <phoneticPr fontId="3"/>
  </si>
  <si>
    <t>太田匡亮</t>
    <rPh sb="0" eb="2">
      <t>オオタ</t>
    </rPh>
    <rPh sb="2" eb="4">
      <t>キョウスケ</t>
    </rPh>
    <phoneticPr fontId="3"/>
  </si>
  <si>
    <t>権平大翔</t>
    <rPh sb="0" eb="2">
      <t>ゴンダイラ</t>
    </rPh>
    <rPh sb="2" eb="4">
      <t>ヒロト</t>
    </rPh>
    <phoneticPr fontId="3"/>
  </si>
  <si>
    <t>高崎健康福祉大学</t>
    <rPh sb="0" eb="8">
      <t>タカサキケンコウフクシダイガク</t>
    </rPh>
    <phoneticPr fontId="3"/>
  </si>
  <si>
    <t>神山剛輝</t>
    <rPh sb="0" eb="2">
      <t>カミヤマ</t>
    </rPh>
    <rPh sb="2" eb="3">
      <t>ツヨシ</t>
    </rPh>
    <rPh sb="3" eb="4">
      <t>カガヤ</t>
    </rPh>
    <phoneticPr fontId="3"/>
  </si>
  <si>
    <t>殷昊羽</t>
    <rPh sb="0" eb="1">
      <t>イン</t>
    </rPh>
    <rPh sb="1" eb="2">
      <t>コウ</t>
    </rPh>
    <rPh sb="2" eb="3">
      <t>ハネ</t>
    </rPh>
    <phoneticPr fontId="3"/>
  </si>
  <si>
    <t>安保武輝</t>
    <rPh sb="0" eb="2">
      <t>アンポ</t>
    </rPh>
    <rPh sb="2" eb="3">
      <t>タケシ</t>
    </rPh>
    <rPh sb="3" eb="4">
      <t>テル</t>
    </rPh>
    <phoneticPr fontId="3"/>
  </si>
  <si>
    <t>日本大学</t>
    <rPh sb="0" eb="4">
      <t>ニホンダイガク</t>
    </rPh>
    <phoneticPr fontId="3"/>
  </si>
  <si>
    <t>寺内琳</t>
    <rPh sb="0" eb="2">
      <t>テラウチ</t>
    </rPh>
    <rPh sb="2" eb="3">
      <t>リン</t>
    </rPh>
    <phoneticPr fontId="3"/>
  </si>
  <si>
    <t>東京情報大学</t>
    <rPh sb="0" eb="6">
      <t>トウキョウジョウホウダイガク</t>
    </rPh>
    <phoneticPr fontId="3"/>
  </si>
  <si>
    <t>荻原聖也</t>
    <rPh sb="0" eb="2">
      <t>オギワラ</t>
    </rPh>
    <rPh sb="2" eb="4">
      <t>セイヤ</t>
    </rPh>
    <phoneticPr fontId="3"/>
  </si>
  <si>
    <t>明治大学</t>
    <rPh sb="0" eb="4">
      <t>メイジダイガク</t>
    </rPh>
    <phoneticPr fontId="3"/>
  </si>
  <si>
    <t>野口駿平</t>
    <rPh sb="0" eb="2">
      <t>ノグチ</t>
    </rPh>
    <rPh sb="2" eb="4">
      <t>シュンペイ</t>
    </rPh>
    <phoneticPr fontId="3"/>
  </si>
  <si>
    <t>森川翔暉</t>
    <rPh sb="0" eb="2">
      <t>モリカワ</t>
    </rPh>
    <rPh sb="2" eb="3">
      <t>カケル</t>
    </rPh>
    <rPh sb="3" eb="4">
      <t>カガヤク</t>
    </rPh>
    <phoneticPr fontId="3"/>
  </si>
  <si>
    <t>森本歩那</t>
    <rPh sb="0" eb="2">
      <t>モリモト</t>
    </rPh>
    <rPh sb="2" eb="3">
      <t>アユム</t>
    </rPh>
    <rPh sb="3" eb="4">
      <t>ナ</t>
    </rPh>
    <phoneticPr fontId="3"/>
  </si>
  <si>
    <t>日本大学</t>
    <phoneticPr fontId="3"/>
  </si>
  <si>
    <t>田村今晴</t>
    <rPh sb="0" eb="2">
      <t>タムラ</t>
    </rPh>
    <rPh sb="2" eb="3">
      <t>イマ</t>
    </rPh>
    <rPh sb="3" eb="4">
      <t>ハ</t>
    </rPh>
    <phoneticPr fontId="3"/>
  </si>
  <si>
    <t>古茂田倭子</t>
    <rPh sb="0" eb="1">
      <t>フル</t>
    </rPh>
    <rPh sb="1" eb="3">
      <t>シゲタ</t>
    </rPh>
    <rPh sb="3" eb="5">
      <t>シズコ</t>
    </rPh>
    <phoneticPr fontId="3"/>
  </si>
  <si>
    <t>青山学院大学</t>
    <rPh sb="0" eb="6">
      <t>アオヤマガクインダイガク</t>
    </rPh>
    <phoneticPr fontId="3"/>
  </si>
  <si>
    <t>川田百華</t>
    <rPh sb="0" eb="2">
      <t>カワタ</t>
    </rPh>
    <rPh sb="2" eb="4">
      <t>モモカ</t>
    </rPh>
    <phoneticPr fontId="3"/>
  </si>
  <si>
    <t>日本体育大学</t>
    <rPh sb="0" eb="6">
      <t>ニホンタイイクダイガク</t>
    </rPh>
    <phoneticPr fontId="3"/>
  </si>
  <si>
    <t>加賀谷空実</t>
    <rPh sb="0" eb="3">
      <t>カガヤ</t>
    </rPh>
    <rPh sb="3" eb="4">
      <t>ソラ</t>
    </rPh>
    <rPh sb="4" eb="5">
      <t>ミノル</t>
    </rPh>
    <phoneticPr fontId="3"/>
  </si>
  <si>
    <t>作新学院大学</t>
    <rPh sb="0" eb="6">
      <t>サクシンガクインダイガク</t>
    </rPh>
    <phoneticPr fontId="3"/>
  </si>
  <si>
    <t>石井夢楓</t>
    <rPh sb="0" eb="2">
      <t>イシイ</t>
    </rPh>
    <rPh sb="2" eb="3">
      <t>ユメ</t>
    </rPh>
    <rPh sb="3" eb="4">
      <t>カエデ</t>
    </rPh>
    <phoneticPr fontId="3"/>
  </si>
  <si>
    <t>神山和奏</t>
    <rPh sb="0" eb="2">
      <t>カミヤマ</t>
    </rPh>
    <rPh sb="2" eb="3">
      <t>ナゴム</t>
    </rPh>
    <rPh sb="3" eb="4">
      <t>カナ</t>
    </rPh>
    <phoneticPr fontId="3"/>
  </si>
  <si>
    <t>山口健太郎</t>
    <rPh sb="2" eb="5">
      <t>ケンタロウ</t>
    </rPh>
    <phoneticPr fontId="3"/>
  </si>
  <si>
    <t>廣瀬礼桜</t>
    <rPh sb="0" eb="2">
      <t>ヒロセ</t>
    </rPh>
    <rPh sb="2" eb="3">
      <t>レイ</t>
    </rPh>
    <rPh sb="3" eb="4">
      <t>サクラ</t>
    </rPh>
    <phoneticPr fontId="3"/>
  </si>
  <si>
    <t>立教大学</t>
    <rPh sb="0" eb="4">
      <t>リッキョウダイガク</t>
    </rPh>
    <phoneticPr fontId="3"/>
  </si>
  <si>
    <t>清水瑠斗</t>
    <rPh sb="0" eb="2">
      <t>シミズ</t>
    </rPh>
    <rPh sb="2" eb="3">
      <t>リュウ</t>
    </rPh>
    <rPh sb="3" eb="4">
      <t>ト</t>
    </rPh>
    <phoneticPr fontId="3"/>
  </si>
  <si>
    <t>竹澤陽生</t>
    <rPh sb="0" eb="2">
      <t>タケザワ</t>
    </rPh>
    <rPh sb="2" eb="4">
      <t>ヨウセイ</t>
    </rPh>
    <phoneticPr fontId="3"/>
  </si>
  <si>
    <t>川崎聖矢</t>
    <rPh sb="0" eb="2">
      <t>カワサキ</t>
    </rPh>
    <rPh sb="2" eb="4">
      <t>セイヤ</t>
    </rPh>
    <phoneticPr fontId="3"/>
  </si>
  <si>
    <t>東京経済大学</t>
    <rPh sb="0" eb="6">
      <t>トウキョウケイザイダイガク</t>
    </rPh>
    <phoneticPr fontId="3"/>
  </si>
  <si>
    <t>稲川天</t>
    <rPh sb="0" eb="2">
      <t>イナガワ</t>
    </rPh>
    <rPh sb="2" eb="3">
      <t>テン</t>
    </rPh>
    <phoneticPr fontId="3"/>
  </si>
  <si>
    <t>縣涼介</t>
    <rPh sb="0" eb="1">
      <t>アガタ</t>
    </rPh>
    <rPh sb="1" eb="3">
      <t>リョウスケ</t>
    </rPh>
    <phoneticPr fontId="3"/>
  </si>
  <si>
    <t>小海渚</t>
    <rPh sb="0" eb="2">
      <t>コウミ</t>
    </rPh>
    <rPh sb="2" eb="3">
      <t>ナギサ</t>
    </rPh>
    <phoneticPr fontId="3"/>
  </si>
  <si>
    <t>大妻女子大学</t>
    <rPh sb="0" eb="6">
      <t>オオツマジョシダイガク</t>
    </rPh>
    <phoneticPr fontId="3"/>
  </si>
  <si>
    <t>渡邉未来</t>
    <rPh sb="0" eb="2">
      <t>ワタナベ</t>
    </rPh>
    <rPh sb="2" eb="4">
      <t>ミライ</t>
    </rPh>
    <phoneticPr fontId="3"/>
  </si>
  <si>
    <t>吉田陽萌</t>
    <rPh sb="0" eb="2">
      <t>ヨシダ</t>
    </rPh>
    <rPh sb="2" eb="3">
      <t>ハル</t>
    </rPh>
    <rPh sb="3" eb="4">
      <t>モ</t>
    </rPh>
    <phoneticPr fontId="3"/>
  </si>
  <si>
    <t>工谷羽音</t>
    <rPh sb="0" eb="1">
      <t>コウ</t>
    </rPh>
    <rPh sb="1" eb="2">
      <t>タニ</t>
    </rPh>
    <rPh sb="2" eb="4">
      <t>ハオト</t>
    </rPh>
    <phoneticPr fontId="3"/>
  </si>
  <si>
    <t>金成志優</t>
    <rPh sb="0" eb="1">
      <t>カネ</t>
    </rPh>
    <rPh sb="1" eb="2">
      <t>ナ</t>
    </rPh>
    <rPh sb="2" eb="3">
      <t>ココロザ</t>
    </rPh>
    <rPh sb="3" eb="4">
      <t>ヤサ</t>
    </rPh>
    <phoneticPr fontId="3"/>
  </si>
  <si>
    <t>今愛莉</t>
    <rPh sb="0" eb="1">
      <t>イマ</t>
    </rPh>
    <rPh sb="1" eb="3">
      <t>アイリ</t>
    </rPh>
    <phoneticPr fontId="3"/>
  </si>
  <si>
    <t>高野有理</t>
    <rPh sb="0" eb="2">
      <t>タカノ</t>
    </rPh>
    <rPh sb="2" eb="4">
      <t>ユウリ</t>
    </rPh>
    <phoneticPr fontId="3"/>
  </si>
  <si>
    <t>加藤はる</t>
    <rPh sb="0" eb="2">
      <t>カトウ</t>
    </rPh>
    <phoneticPr fontId="3"/>
  </si>
  <si>
    <t>櫻井優香</t>
    <rPh sb="2" eb="4">
      <t>ユウカ</t>
    </rPh>
    <phoneticPr fontId="3"/>
  </si>
  <si>
    <t>赤嶺一翔</t>
    <rPh sb="0" eb="2">
      <t>アカミネ</t>
    </rPh>
    <rPh sb="2" eb="3">
      <t>イチ</t>
    </rPh>
    <rPh sb="3" eb="4">
      <t>カケル</t>
    </rPh>
    <phoneticPr fontId="3"/>
  </si>
  <si>
    <t>末次晴生</t>
    <rPh sb="0" eb="2">
      <t>スエツグ</t>
    </rPh>
    <rPh sb="2" eb="3">
      <t>ハレ</t>
    </rPh>
    <rPh sb="3" eb="4">
      <t>セイ</t>
    </rPh>
    <phoneticPr fontId="3"/>
  </si>
  <si>
    <t>三宅航平</t>
    <rPh sb="0" eb="2">
      <t>ミヤケ</t>
    </rPh>
    <rPh sb="2" eb="4">
      <t>コウヘイ</t>
    </rPh>
    <phoneticPr fontId="3"/>
  </si>
  <si>
    <t>2024年インカレ</t>
    <rPh sb="4" eb="5">
      <t>ネン</t>
    </rPh>
    <phoneticPr fontId="3"/>
  </si>
  <si>
    <t>中森大空</t>
    <rPh sb="0" eb="2">
      <t>ナカモリ</t>
    </rPh>
    <rPh sb="2" eb="3">
      <t>オオ</t>
    </rPh>
    <rPh sb="3" eb="4">
      <t>ソラ</t>
    </rPh>
    <phoneticPr fontId="3"/>
  </si>
  <si>
    <t>関東</t>
    <rPh sb="0" eb="2">
      <t>カントウ</t>
    </rPh>
    <phoneticPr fontId="3"/>
  </si>
  <si>
    <t>八木美帆</t>
    <rPh sb="0" eb="2">
      <t>ヤギ</t>
    </rPh>
    <rPh sb="2" eb="4">
      <t>ミホ</t>
    </rPh>
    <phoneticPr fontId="3"/>
  </si>
  <si>
    <t>2024年総合</t>
    <rPh sb="4" eb="5">
      <t>ネン</t>
    </rPh>
    <rPh sb="5" eb="7">
      <t>ソウゴウ</t>
    </rPh>
    <phoneticPr fontId="3"/>
  </si>
  <si>
    <t>全国選抜</t>
  </si>
  <si>
    <t>インターハイ</t>
  </si>
  <si>
    <t>インカレ（ミックス）</t>
  </si>
  <si>
    <t>インカレ（シングルス）</t>
  </si>
  <si>
    <t>インカレ（ダブルス）</t>
  </si>
  <si>
    <t>全日本総合</t>
  </si>
  <si>
    <t>ランキングサーキット</t>
  </si>
  <si>
    <t>※全国選抜とインターハイは得点が高い方を採用</t>
  </si>
  <si>
    <t>関西</t>
    <rPh sb="0" eb="2">
      <t>カンサイ</t>
    </rPh>
    <phoneticPr fontId="3"/>
  </si>
  <si>
    <t>西日本</t>
  </si>
  <si>
    <t>吉田翼</t>
  </si>
  <si>
    <t>日本体育大学</t>
  </si>
  <si>
    <t>宮下怜</t>
  </si>
  <si>
    <t>後藤拓人</t>
  </si>
  <si>
    <t>馬屋原光太郎</t>
  </si>
  <si>
    <t>櫻井煌介</t>
  </si>
  <si>
    <t>藤原睦月</t>
  </si>
  <si>
    <t>早稲田大学</t>
  </si>
  <si>
    <t>栁川蓮</t>
  </si>
  <si>
    <t>阿保龍斗</t>
  </si>
  <si>
    <t>江口心</t>
  </si>
  <si>
    <t>野口翔平</t>
  </si>
  <si>
    <t>安保武輝</t>
  </si>
  <si>
    <t>佐藤椎名</t>
  </si>
  <si>
    <t>松久知弘</t>
  </si>
  <si>
    <t>平野莉久</t>
  </si>
  <si>
    <t>落合優護</t>
  </si>
  <si>
    <t>山岸拓海</t>
  </si>
  <si>
    <t>中央大学</t>
  </si>
  <si>
    <t>深井俊椰</t>
  </si>
  <si>
    <t>今越健太</t>
  </si>
  <si>
    <t>佐藤瑠活</t>
  </si>
  <si>
    <t>千葉倫也</t>
  </si>
  <si>
    <t>関根翔太</t>
  </si>
  <si>
    <t>田中陽樹</t>
  </si>
  <si>
    <t>奥野天斗</t>
  </si>
  <si>
    <t>神山剛輝</t>
  </si>
  <si>
    <t>野口駿平</t>
  </si>
  <si>
    <t>犬嶋宏介</t>
  </si>
  <si>
    <t>奥優汰</t>
  </si>
  <si>
    <t>宮川友結</t>
  </si>
  <si>
    <t>森川翔輝</t>
  </si>
  <si>
    <t>安田翔</t>
  </si>
  <si>
    <t>米隆斗</t>
  </si>
  <si>
    <t>田中孝史郎</t>
  </si>
  <si>
    <t>新木颯</t>
  </si>
  <si>
    <t>新木統</t>
  </si>
  <si>
    <t>中川友那</t>
  </si>
  <si>
    <t>大屋光</t>
  </si>
  <si>
    <t>栗山寿一</t>
  </si>
  <si>
    <t>齋藤広</t>
  </si>
  <si>
    <t>田邊祐美</t>
  </si>
  <si>
    <t>広瀬未来</t>
  </si>
  <si>
    <t>牧野美涼</t>
  </si>
  <si>
    <t>杉山凛</t>
  </si>
  <si>
    <t>神山和奏</t>
  </si>
  <si>
    <t>武末藍</t>
  </si>
  <si>
    <t>牧野美優</t>
  </si>
  <si>
    <t>今泉明日香</t>
  </si>
  <si>
    <t>小原未空</t>
  </si>
  <si>
    <t>須崎沙織</t>
  </si>
  <si>
    <t>竹澤みなみ</t>
  </si>
  <si>
    <t>上岡美月</t>
  </si>
  <si>
    <t>黒川璃子</t>
  </si>
  <si>
    <t>鈴木優芽亜</t>
  </si>
  <si>
    <t>立教大学</t>
  </si>
  <si>
    <t>溝上愛梨</t>
    <rPh sb="0" eb="2">
      <t>ミゾカミ</t>
    </rPh>
    <rPh sb="2" eb="4">
      <t>エリ</t>
    </rPh>
    <phoneticPr fontId="3"/>
  </si>
  <si>
    <t>岡本萌奈未</t>
  </si>
  <si>
    <t>笹原愛夏</t>
  </si>
  <si>
    <t>日本体育大学</t>
    <phoneticPr fontId="3"/>
  </si>
  <si>
    <t>衣川真生</t>
    <rPh sb="0" eb="2">
      <t>キヌカワ</t>
    </rPh>
    <rPh sb="2" eb="4">
      <t>マサキ</t>
    </rPh>
    <phoneticPr fontId="3"/>
  </si>
  <si>
    <t>不破瑠香</t>
    <rPh sb="0" eb="1">
      <t>フ</t>
    </rPh>
    <rPh sb="1" eb="2">
      <t>ハ</t>
    </rPh>
    <rPh sb="2" eb="4">
      <t>ルカ</t>
    </rPh>
    <phoneticPr fontId="3"/>
  </si>
  <si>
    <t>敬和学園大学</t>
    <rPh sb="0" eb="6">
      <t>ケイワガクエンダイガク</t>
    </rPh>
    <phoneticPr fontId="3"/>
  </si>
  <si>
    <t>鈴木海里</t>
    <rPh sb="0" eb="2">
      <t>スズキ</t>
    </rPh>
    <rPh sb="2" eb="4">
      <t>カイリ</t>
    </rPh>
    <phoneticPr fontId="3"/>
  </si>
  <si>
    <t>神奈川大学</t>
    <rPh sb="0" eb="5">
      <t>カナガワダイガク</t>
    </rPh>
    <phoneticPr fontId="3"/>
  </si>
  <si>
    <t>相澤大智</t>
    <rPh sb="0" eb="2">
      <t>アイザワ</t>
    </rPh>
    <rPh sb="2" eb="4">
      <t>タイチ</t>
    </rPh>
    <phoneticPr fontId="3"/>
  </si>
  <si>
    <t>竜谷大学</t>
    <rPh sb="0" eb="4">
      <t>リュウコクダイガク</t>
    </rPh>
    <phoneticPr fontId="3"/>
  </si>
  <si>
    <t>2024年選抜</t>
    <rPh sb="4" eb="5">
      <t>ネン</t>
    </rPh>
    <rPh sb="5" eb="7">
      <t>センバツ</t>
    </rPh>
    <phoneticPr fontId="3"/>
  </si>
  <si>
    <t>2024年インターハイ</t>
    <rPh sb="4" eb="5">
      <t>ネン</t>
    </rPh>
    <phoneticPr fontId="3"/>
  </si>
  <si>
    <t>インカレ（S）</t>
  </si>
  <si>
    <t>インカレ(D)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</si>
</sst>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游ゴシック"/>
      <scheme val="minor"/>
    </font>
    <font>
      <sz val="11"/>
      <name val="游ゴシック"/>
      <family val="3"/>
      <charset val="128"/>
    </font>
    <font>
      <sz val="11"/>
      <name val="游ゴシック"/>
      <family val="3"/>
      <charset val="128"/>
      <scheme val="minor"/>
    </font>
    <font>
      <sz val="6"/>
      <name val="游ゴシック"/>
      <family val="3"/>
      <charset val="128"/>
      <scheme val="minor"/>
    </font>
    <font>
      <sz val="11"/>
      <color rgb="FFFF0000"/>
      <name val="游ゴシック"/>
      <family val="3"/>
      <charset val="128"/>
      <scheme val="minor"/>
    </font>
    <font>
      <sz val="12"/>
      <name val="游ゴシック"/>
      <family val="3"/>
      <charset val="128"/>
      <scheme val="minor"/>
    </font>
    <font>
      <sz val="12"/>
      <name val="游ゴシック"/>
      <family val="3"/>
      <charset val="128"/>
    </font>
    <font>
      <sz val="11"/>
      <name val="Verdana"/>
      <family val="2"/>
    </font>
    <font>
      <sz val="10"/>
      <name val="游ゴシック"/>
      <family val="3"/>
      <charset val="128"/>
    </font>
  </fonts>
  <fills count="1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5" tint="0.39994506668294322"/>
        <bgColor indexed="64"/>
      </patternFill>
    </fill>
    <fill>
      <patternFill patternType="solid">
        <fgColor theme="5" tint="0.39997558519241921"/>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2" fillId="0" borderId="0"/>
  </cellStyleXfs>
  <cellXfs count="77">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3" xfId="0" applyBorder="1" applyAlignment="1">
      <alignment vertical="center"/>
    </xf>
    <xf numFmtId="0" fontId="2" fillId="0" borderId="3" xfId="0" applyFont="1" applyBorder="1" applyAlignment="1">
      <alignment vertical="center"/>
    </xf>
    <xf numFmtId="9" fontId="0" fillId="0" borderId="0" xfId="0" applyNumberFormat="1" applyAlignment="1">
      <alignment horizontal="lef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left" vertical="center"/>
    </xf>
    <xf numFmtId="0" fontId="5" fillId="0" borderId="2" xfId="0"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0" fontId="7" fillId="0" borderId="2" xfId="0" applyFont="1" applyBorder="1" applyAlignment="1">
      <alignment horizontal="center" vertical="center"/>
    </xf>
    <xf numFmtId="0" fontId="2" fillId="0" borderId="2" xfId="1" applyBorder="1" applyAlignment="1" applyProtection="1">
      <alignment horizontal="center" vertical="center"/>
      <protection locked="0"/>
    </xf>
    <xf numFmtId="0" fontId="2" fillId="8" borderId="2" xfId="0" applyFont="1" applyFill="1" applyBorder="1" applyAlignment="1">
      <alignment horizontal="center" vertical="center"/>
    </xf>
    <xf numFmtId="0" fontId="2" fillId="9" borderId="2" xfId="0" applyFont="1" applyFill="1" applyBorder="1" applyAlignment="1" applyProtection="1">
      <alignment horizontal="center" vertical="center"/>
      <protection locked="0"/>
    </xf>
    <xf numFmtId="0" fontId="2" fillId="10" borderId="2" xfId="0" applyFont="1" applyFill="1" applyBorder="1" applyAlignment="1">
      <alignment horizontal="center" vertical="center"/>
    </xf>
    <xf numFmtId="0" fontId="2" fillId="10" borderId="2"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5" fillId="0" borderId="2" xfId="1" applyFont="1" applyBorder="1" applyAlignment="1">
      <alignment horizontal="center" vertical="center"/>
    </xf>
    <xf numFmtId="0" fontId="1" fillId="0" borderId="2" xfId="1" applyFont="1" applyBorder="1" applyAlignment="1" applyProtection="1">
      <alignment horizontal="center" vertical="center"/>
      <protection locked="0"/>
    </xf>
    <xf numFmtId="0" fontId="2" fillId="9" borderId="2" xfId="0" applyFont="1" applyFill="1" applyBorder="1" applyAlignment="1">
      <alignment horizontal="center" vertical="center"/>
    </xf>
    <xf numFmtId="0" fontId="1" fillId="0" borderId="1" xfId="0" applyFont="1" applyBorder="1" applyAlignment="1">
      <alignment horizontal="center" vertical="center"/>
    </xf>
    <xf numFmtId="0" fontId="2" fillId="10"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1" xfId="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9" borderId="1"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5" borderId="1" xfId="0" applyFont="1" applyFill="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7" borderId="1" xfId="0" applyFont="1" applyFill="1" applyBorder="1" applyAlignment="1">
      <alignment horizontal="center" vertical="center"/>
    </xf>
    <xf numFmtId="0" fontId="2" fillId="0" borderId="3" xfId="1" applyBorder="1" applyAlignment="1" applyProtection="1">
      <alignment horizontal="center" vertical="center"/>
      <protection locked="0"/>
    </xf>
    <xf numFmtId="0" fontId="2" fillId="2" borderId="2" xfId="0" applyFont="1" applyFill="1" applyBorder="1" applyAlignment="1">
      <alignment horizontal="center" vertical="center"/>
    </xf>
    <xf numFmtId="0" fontId="0" fillId="0" borderId="0" xfId="0" applyAlignment="1">
      <alignment horizontal="center" vertical="center"/>
    </xf>
    <xf numFmtId="0" fontId="2" fillId="11" borderId="1" xfId="0" applyFont="1" applyFill="1" applyBorder="1" applyAlignment="1" applyProtection="1">
      <alignment horizontal="center" vertical="center"/>
      <protection locked="0"/>
    </xf>
    <xf numFmtId="0" fontId="2" fillId="12" borderId="1"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11" borderId="2" xfId="0" applyFont="1" applyFill="1" applyBorder="1" applyAlignment="1" applyProtection="1">
      <alignment horizontal="center" vertical="center"/>
      <protection locked="0"/>
    </xf>
    <xf numFmtId="0" fontId="2" fillId="12" borderId="2"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13" borderId="2"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7" borderId="4" xfId="0" applyFont="1" applyFill="1" applyBorder="1" applyAlignment="1">
      <alignment horizontal="center" vertical="center"/>
    </xf>
    <xf numFmtId="0" fontId="2" fillId="9" borderId="4"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1" fillId="0" borderId="4"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shrinkToFi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cellXfs>
  <cellStyles count="2">
    <cellStyle name="標準" xfId="0" builtinId="0"/>
    <cellStyle name="標準 2" xfId="1" xr:uid="{50B143AF-BDC6-4999-B4EC-E26CC6B40A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0013;&#37096;&#65289;.xlsx" TargetMode="External"/><Relationship Id="rId1" Type="http://schemas.openxmlformats.org/officeDocument/2006/relationships/externalLinkPath" Target="&#20840;&#26085;&#23398;&#36899;&#12521;&#12531;&#12461;&#12531;&#12464;&#12509;&#12452;&#12531;&#12488;&#34920;/&#12521;&#12531;&#12461;&#12531;&#12463;&#12441;&#12507;&#12442;&#12452;&#12531;&#12488;2024&#65288;&#20013;&#37096;&#65289;.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12511;&#12483;&#12463;&#12473;&#29992;&#65289;.xlsx" TargetMode="External"/><Relationship Id="rId1" Type="http://schemas.openxmlformats.org/officeDocument/2006/relationships/externalLinkPath" Target="&#20840;&#26085;&#23398;&#36899;&#12521;&#12531;&#12461;&#12531;&#12464;&#12509;&#12452;&#12531;&#12488;&#34920;/&#12521;&#12531;&#12461;&#12531;&#12463;&#12441;&#12507;&#12442;&#12452;&#12531;&#12488;2024&#65288;&#12511;&#12483;&#12463;&#12473;&#29992;&#65289;.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otsuk\Downloads\&#12539;&#12521;&#12531;&#12461;&#12531;&#12464;&#12509;&#12452;&#12531;&#12488;2024&#65288;&#12511;&#12483;&#12463;&#12473;&#29992;&#65289;&#65288;&#20013;&#37096;&#65289;2024&#24180;9&#26376;23&#26085;&#26356;&#26032;.xlsx" TargetMode="External"/><Relationship Id="rId1" Type="http://schemas.openxmlformats.org/officeDocument/2006/relationships/externalLinkPath" Target="/Users/otsuk/Downloads/&#12539;&#12521;&#12531;&#12461;&#12531;&#12464;&#12509;&#12452;&#12531;&#12488;2024&#65288;&#12511;&#12483;&#12463;&#12473;&#29992;&#65289;&#65288;&#20013;&#37096;&#65289;2024&#24180;9&#26376;23&#26085;&#26356;&#26032;.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otsuk\Desktop\&#12521;&#12531;&#12461;&#12531;&#12463;&#12441;&#12507;&#12442;&#12452;&#12531;&#12488;2024&#65288;&#32207;&#21512;&#24460;&#12511;&#12483;&#12463;&#12473;&#29992;&#65289;.xlsx" TargetMode="External"/><Relationship Id="rId1" Type="http://schemas.openxmlformats.org/officeDocument/2006/relationships/externalLinkPath" Target="&#12521;&#12531;&#12461;&#12531;&#12463;&#12441;&#12507;&#12442;&#12452;&#12531;&#12488;2024&#65288;&#32207;&#21512;&#24460;&#12511;&#12483;&#12463;&#12473;&#29992;&#65289;.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otsuk\Desktop\&#12521;&#12531;&#12461;&#12531;&#12463;&#12441;&#12507;&#12442;&#12452;&#12531;&#12488;2024&#65288;&#12511;&#12483;&#12463;&#12473;&#29992;&#65289;&#65288;&#38306;&#26481;&#65289;.xlsx" TargetMode="External"/><Relationship Id="rId1" Type="http://schemas.openxmlformats.org/officeDocument/2006/relationships/externalLinkPath" Target="&#20840;&#26085;&#23398;&#36899;&#12521;&#12531;&#12461;&#12531;&#12464;&#12509;&#12452;&#12531;&#12488;&#34920;/&#12521;&#12531;&#12461;&#12531;&#12463;&#12441;&#12507;&#12442;&#12452;&#12531;&#12488;2024&#65288;&#12511;&#12483;&#12463;&#12473;&#29992;&#65289;&#65288;&#38306;&#2648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38306;&#35199;&#65289;.xlsx" TargetMode="External"/><Relationship Id="rId1" Type="http://schemas.openxmlformats.org/officeDocument/2006/relationships/externalLinkPath" Target="&#20840;&#26085;&#23398;&#36899;&#12521;&#12531;&#12461;&#12531;&#12464;&#12509;&#12452;&#12531;&#12488;&#34920;/&#12521;&#12531;&#12461;&#12531;&#12463;&#12441;&#12507;&#12442;&#12452;&#12531;&#12488;2024&#65288;&#38306;&#35199;&#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38306;&#35199;&#65289;.xlsx" TargetMode="External"/><Relationship Id="rId1" Type="http://schemas.openxmlformats.org/officeDocument/2006/relationships/externalLinkPath" Target="https://d.docs.live.net/d055c6128acc2bcc/&#12489;&#12461;&#12517;&#12513;&#12531;&#12488;/&#12521;&#12531;&#12461;&#12531;&#12463;&#12441;&#12507;&#12442;&#12452;&#12531;&#12488;2024&#65288;&#38306;&#35199;&#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0061;&#24030;&#65289;.xlsx" TargetMode="External"/><Relationship Id="rId1" Type="http://schemas.openxmlformats.org/officeDocument/2006/relationships/externalLinkPath" Target="&#20840;&#26085;&#23398;&#36899;&#12521;&#12531;&#12461;&#12531;&#12464;&#12509;&#12452;&#12531;&#12488;&#34920;/&#12521;&#12531;&#12461;&#12531;&#12463;&#12441;&#12507;&#12442;&#12452;&#12531;&#12488;2024&#65288;&#20061;&#24030;&#6528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1271;&#28023;&#36947;&#65289;.xlsx" TargetMode="External"/><Relationship Id="rId1" Type="http://schemas.openxmlformats.org/officeDocument/2006/relationships/externalLinkPath" Target="&#20840;&#26085;&#23398;&#36899;&#12521;&#12531;&#12461;&#12531;&#12464;&#12509;&#12452;&#12531;&#12488;&#34920;/&#12521;&#12531;&#12461;&#12531;&#12463;&#12441;&#12507;&#12442;&#12452;&#12531;&#12488;2024&#65288;&#21271;&#28023;&#36947;&#65289;.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6481;&#21271;&#65289;.xlsx" TargetMode="External"/><Relationship Id="rId1" Type="http://schemas.openxmlformats.org/officeDocument/2006/relationships/externalLinkPath" Target="&#20840;&#26085;&#23398;&#36899;&#12521;&#12531;&#12461;&#12531;&#12464;&#12509;&#12452;&#12531;&#12488;&#34920;/&#12521;&#12531;&#12461;&#12531;&#12463;&#12441;&#12507;&#12442;&#12452;&#12531;&#12488;2024&#65288;&#26481;&#21271;&#65289;.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81905\Desktop\2024&#23398;&#36899;\&#12521;&#12531;&#12461;&#12531;&#12464;&#12509;&#12452;&#12531;&#12488;&#34920;\&#12521;&#12531;&#12461;&#12531;&#12463;&#12441;&#12507;&#12442;&#12452;&#12531;&#12488;2024&#65288;&#20462;&#27491;&#65289;&#26696;&#20869;&#29992;&#12288;&#35519;&#25972;&#20013;.xlsx" TargetMode="External"/><Relationship Id="rId1" Type="http://schemas.openxmlformats.org/officeDocument/2006/relationships/externalLinkPath" Target="/Users/81905/Desktop/2024&#23398;&#36899;/&#12521;&#12531;&#12461;&#12531;&#12464;&#12509;&#12452;&#12531;&#12488;&#34920;/&#12521;&#12531;&#12461;&#12531;&#12463;&#12441;&#12507;&#12442;&#12452;&#12531;&#12488;2024&#65288;&#20462;&#27491;&#65289;&#26696;&#20869;&#29992;&#12288;&#35519;&#25972;&#2001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daich\Downloads\&#12521;&#12531;&#12461;&#12531;&#12463;&#12441;&#12507;&#12442;&#12452;&#12531;&#12488;2024&#12288;&#30007;&#23376;&#12480;&#12502;&#12523;&#12473;.xlsx" TargetMode="External"/><Relationship Id="rId1" Type="http://schemas.openxmlformats.org/officeDocument/2006/relationships/externalLinkPath" Target="/Users/daich/Downloads/&#12521;&#12531;&#12461;&#12531;&#12463;&#12441;&#12507;&#12442;&#12452;&#12531;&#12488;2024&#12288;&#30007;&#23376;&#12480;&#12502;&#12523;&#1247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otsuk\Downloads\&#12521;&#12531;&#12461;&#12531;&#12463;&#12441;&#12507;&#12442;&#12452;&#12531;&#12488;2024&#65288;&#12511;&#12483;&#12463;&#12473;&#29992;&#65289;&#65288;&#38306;&#35199;&#65289;9.23.xlsx" TargetMode="External"/><Relationship Id="rId1" Type="http://schemas.openxmlformats.org/officeDocument/2006/relationships/externalLinkPath" Target="/Users/otsuk/Downloads/&#12521;&#12531;&#12461;&#12531;&#12463;&#12441;&#12507;&#12442;&#12452;&#12531;&#12488;2024&#65288;&#12511;&#12483;&#12463;&#12473;&#29992;&#65289;&#65288;&#38306;&#35199;&#65289;9.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5">
          <cell r="B5">
            <v>300</v>
          </cell>
          <cell r="C5">
            <v>250</v>
          </cell>
          <cell r="D5">
            <v>200</v>
          </cell>
          <cell r="E5">
            <v>150</v>
          </cell>
          <cell r="F5">
            <v>100</v>
          </cell>
          <cell r="G5">
            <v>50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現行XD用点数換算表"/>
      <sheetName val="現行XD"/>
      <sheetName val="現行XD (男子)"/>
      <sheetName val="現行XD (女子)"/>
    </sheetNames>
    <sheetDataSet>
      <sheetData sheetId="0">
        <row r="2">
          <cell r="B2">
            <v>110</v>
          </cell>
        </row>
        <row r="16">
          <cell r="B16">
            <v>160</v>
          </cell>
          <cell r="C16">
            <v>128</v>
          </cell>
          <cell r="D16">
            <v>96</v>
          </cell>
          <cell r="E16">
            <v>64</v>
          </cell>
          <cell r="F16">
            <v>32</v>
          </cell>
          <cell r="G16">
            <v>8</v>
          </cell>
        </row>
        <row r="17">
          <cell r="B17">
            <v>200</v>
          </cell>
          <cell r="C17">
            <v>168</v>
          </cell>
          <cell r="D17">
            <v>136</v>
          </cell>
          <cell r="E17">
            <v>104</v>
          </cell>
          <cell r="F17">
            <v>72</v>
          </cell>
          <cell r="G17">
            <v>24</v>
          </cell>
        </row>
      </sheetData>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現行XD用点数換算表"/>
      <sheetName val="現行XD"/>
      <sheetName val="現行XD (男子)"/>
      <sheetName val="現行XD (女子)"/>
    </sheetNames>
    <sheetDataSet>
      <sheetData sheetId="0">
        <row r="2">
          <cell r="B2">
            <v>110</v>
          </cell>
        </row>
        <row r="16">
          <cell r="B16">
            <v>160</v>
          </cell>
          <cell r="C16">
            <v>128</v>
          </cell>
          <cell r="D16">
            <v>96</v>
          </cell>
          <cell r="E16">
            <v>64</v>
          </cell>
          <cell r="F16">
            <v>32</v>
          </cell>
          <cell r="G16">
            <v>8</v>
          </cell>
        </row>
        <row r="17">
          <cell r="B17">
            <v>200</v>
          </cell>
          <cell r="C17">
            <v>168</v>
          </cell>
          <cell r="D17">
            <v>136</v>
          </cell>
          <cell r="E17">
            <v>104</v>
          </cell>
          <cell r="F17">
            <v>72</v>
          </cell>
          <cell r="G17">
            <v>24</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現行XD用点数換算表"/>
      <sheetName val="現行XD (男子)"/>
      <sheetName val="現行XD (女子)"/>
    </sheetNames>
    <sheetDataSet>
      <sheetData sheetId="0"/>
      <sheetData sheetId="1">
        <row r="16">
          <cell r="B16">
            <v>160</v>
          </cell>
          <cell r="C16">
            <v>128</v>
          </cell>
          <cell r="D16">
            <v>96</v>
          </cell>
          <cell r="E16">
            <v>64</v>
          </cell>
          <cell r="F16">
            <v>32</v>
          </cell>
          <cell r="G16">
            <v>8</v>
          </cell>
        </row>
        <row r="17">
          <cell r="B17">
            <v>200</v>
          </cell>
          <cell r="C17">
            <v>168</v>
          </cell>
          <cell r="D17">
            <v>136</v>
          </cell>
          <cell r="E17">
            <v>104</v>
          </cell>
          <cell r="F17">
            <v>72</v>
          </cell>
          <cell r="G17">
            <v>24</v>
          </cell>
        </row>
      </sheetData>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現行XD用点数換算表"/>
      <sheetName val="現行XD"/>
      <sheetName val="現行XD (男子)"/>
      <sheetName val="現行XD (女子)"/>
    </sheetNames>
    <sheetDataSet>
      <sheetData sheetId="0">
        <row r="2">
          <cell r="B2">
            <v>110</v>
          </cell>
        </row>
        <row r="16">
          <cell r="B16">
            <v>160</v>
          </cell>
          <cell r="C16">
            <v>128</v>
          </cell>
          <cell r="D16">
            <v>96</v>
          </cell>
          <cell r="E16">
            <v>64</v>
          </cell>
          <cell r="F16">
            <v>32</v>
          </cell>
          <cell r="G16">
            <v>8</v>
          </cell>
        </row>
        <row r="17">
          <cell r="B17">
            <v>200</v>
          </cell>
          <cell r="C17">
            <v>168</v>
          </cell>
          <cell r="D17">
            <v>136</v>
          </cell>
          <cell r="E17">
            <v>104</v>
          </cell>
          <cell r="F17">
            <v>72</v>
          </cell>
          <cell r="G17">
            <v>24</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5">
          <cell r="B5">
            <v>300</v>
          </cell>
          <cell r="C5">
            <v>250</v>
          </cell>
          <cell r="D5">
            <v>200</v>
          </cell>
          <cell r="E5">
            <v>150</v>
          </cell>
          <cell r="F5">
            <v>100</v>
          </cell>
          <cell r="G5">
            <v>50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5">
          <cell r="B5">
            <v>300</v>
          </cell>
          <cell r="C5">
            <v>250</v>
          </cell>
          <cell r="D5">
            <v>200</v>
          </cell>
          <cell r="E5">
            <v>150</v>
          </cell>
          <cell r="F5">
            <v>100</v>
          </cell>
          <cell r="G5">
            <v>50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
      <sheetName val="WD"/>
      <sheetName val="XD"/>
      <sheetName val="現行XD用点数換算表"/>
      <sheetName val="現行XD"/>
    </sheetNames>
    <sheetDataSet>
      <sheetData sheetId="0">
        <row r="2">
          <cell r="B2">
            <v>150</v>
          </cell>
          <cell r="C2">
            <v>100</v>
          </cell>
          <cell r="D2">
            <v>50</v>
          </cell>
          <cell r="E2">
            <v>20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5">
          <cell r="B5">
            <v>300</v>
          </cell>
          <cell r="C5">
            <v>250</v>
          </cell>
          <cell r="D5">
            <v>200</v>
          </cell>
          <cell r="E5">
            <v>150</v>
          </cell>
          <cell r="F5">
            <v>100</v>
          </cell>
          <cell r="G5">
            <v>50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row>
        <row r="5">
          <cell r="B5">
            <v>300</v>
          </cell>
          <cell r="C5">
            <v>250</v>
          </cell>
          <cell r="D5">
            <v>200</v>
          </cell>
          <cell r="E5">
            <v>150</v>
          </cell>
          <cell r="F5">
            <v>100</v>
          </cell>
          <cell r="G5">
            <v>50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現行XD用点数換算表"/>
      <sheetName val="現行XD"/>
      <sheetName val="現行XD (男子)"/>
      <sheetName val="現行XD (女子)"/>
    </sheetNames>
    <sheetDataSet>
      <sheetData sheetId="0">
        <row r="2">
          <cell r="B2">
            <v>110</v>
          </cell>
        </row>
        <row r="16">
          <cell r="B16">
            <v>160</v>
          </cell>
          <cell r="C16">
            <v>128</v>
          </cell>
          <cell r="D16">
            <v>96</v>
          </cell>
          <cell r="E16">
            <v>64</v>
          </cell>
          <cell r="F16">
            <v>32</v>
          </cell>
          <cell r="G16">
            <v>8</v>
          </cell>
        </row>
        <row r="17">
          <cell r="B17">
            <v>200</v>
          </cell>
          <cell r="C17">
            <v>168</v>
          </cell>
          <cell r="D17">
            <v>136</v>
          </cell>
          <cell r="E17">
            <v>104</v>
          </cell>
          <cell r="F17">
            <v>72</v>
          </cell>
          <cell r="G17">
            <v>24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tabSelected="1" workbookViewId="0">
      <selection activeCell="F7" sqref="F7"/>
    </sheetView>
  </sheetViews>
  <sheetFormatPr defaultColWidth="20.5" defaultRowHeight="15" customHeight="1"/>
  <cols>
    <col min="1" max="1" width="20" bestFit="1" customWidth="1"/>
    <col min="2" max="7" width="8.83203125" customWidth="1"/>
    <col min="8" max="8" width="28" bestFit="1" customWidth="1"/>
    <col min="9" max="9" width="27" bestFit="1" customWidth="1"/>
  </cols>
  <sheetData>
    <row r="1" spans="1:10" ht="17.25" customHeight="1">
      <c r="A1" s="3"/>
      <c r="B1" s="6" t="s">
        <v>10</v>
      </c>
      <c r="C1" s="6" t="s">
        <v>8</v>
      </c>
      <c r="D1" s="6" t="s">
        <v>6</v>
      </c>
      <c r="E1" s="6" t="s">
        <v>9</v>
      </c>
      <c r="F1" s="6" t="s">
        <v>7</v>
      </c>
      <c r="G1" s="7" t="s">
        <v>16</v>
      </c>
      <c r="H1" s="8" t="s">
        <v>11</v>
      </c>
    </row>
    <row r="2" spans="1:10" ht="17.25" customHeight="1">
      <c r="A2" s="4" t="s">
        <v>13</v>
      </c>
      <c r="B2" s="6">
        <v>150</v>
      </c>
      <c r="C2" s="6">
        <v>100</v>
      </c>
      <c r="D2" s="6">
        <v>50</v>
      </c>
      <c r="E2" s="6">
        <v>20</v>
      </c>
      <c r="F2" s="6"/>
      <c r="G2" s="6"/>
      <c r="H2" s="4"/>
    </row>
    <row r="3" spans="1:10" ht="17.25" customHeight="1">
      <c r="A3" s="4" t="s">
        <v>14</v>
      </c>
      <c r="B3" s="6">
        <v>200</v>
      </c>
      <c r="C3" s="6">
        <v>150</v>
      </c>
      <c r="D3" s="6">
        <v>100</v>
      </c>
      <c r="E3" s="6">
        <v>50</v>
      </c>
      <c r="F3" s="6"/>
      <c r="G3" s="6"/>
      <c r="H3" s="4"/>
      <c r="I3" s="1"/>
      <c r="J3" t="s">
        <v>24</v>
      </c>
    </row>
    <row r="4" spans="1:10" ht="17.25" customHeight="1">
      <c r="A4" s="4" t="s">
        <v>21</v>
      </c>
      <c r="B4" s="6">
        <v>100</v>
      </c>
      <c r="C4" s="6">
        <v>80</v>
      </c>
      <c r="D4" s="6">
        <v>60</v>
      </c>
      <c r="E4" s="6">
        <v>40</v>
      </c>
      <c r="F4" s="6">
        <v>20</v>
      </c>
      <c r="G4" s="6"/>
      <c r="H4" s="4" t="s">
        <v>22</v>
      </c>
      <c r="I4" s="2"/>
      <c r="J4" s="1" t="s">
        <v>25</v>
      </c>
    </row>
    <row r="5" spans="1:10" ht="17.25" customHeight="1">
      <c r="A5" s="4" t="s">
        <v>17</v>
      </c>
      <c r="B5" s="6">
        <v>300</v>
      </c>
      <c r="C5" s="6">
        <v>250</v>
      </c>
      <c r="D5" s="6">
        <v>200</v>
      </c>
      <c r="E5" s="6">
        <v>150</v>
      </c>
      <c r="F5" s="6">
        <v>100</v>
      </c>
      <c r="G5" s="6">
        <v>50</v>
      </c>
      <c r="H5" s="4" t="s">
        <v>22</v>
      </c>
      <c r="I5" s="2"/>
      <c r="J5" t="s">
        <v>26</v>
      </c>
    </row>
    <row r="6" spans="1:10" ht="17.25" customHeight="1">
      <c r="A6" s="3" t="s">
        <v>12</v>
      </c>
      <c r="B6" s="6">
        <v>600</v>
      </c>
      <c r="C6" s="6">
        <v>500</v>
      </c>
      <c r="D6" s="6">
        <v>400</v>
      </c>
      <c r="E6" s="6">
        <v>300</v>
      </c>
      <c r="F6" s="6">
        <v>200</v>
      </c>
      <c r="G6" s="6">
        <v>100</v>
      </c>
      <c r="H6" s="4" t="s">
        <v>22</v>
      </c>
      <c r="I6" s="2"/>
    </row>
    <row r="7" spans="1:10" ht="17.25" customHeight="1">
      <c r="A7" s="4" t="s">
        <v>23</v>
      </c>
      <c r="B7" s="6">
        <v>1000</v>
      </c>
      <c r="C7" s="6">
        <v>800</v>
      </c>
      <c r="D7" s="6">
        <v>600</v>
      </c>
      <c r="E7" s="6">
        <v>300</v>
      </c>
      <c r="F7" s="6">
        <v>100</v>
      </c>
      <c r="G7" s="6"/>
      <c r="H7" s="3"/>
      <c r="J7" t="s">
        <v>27</v>
      </c>
    </row>
    <row r="8" spans="1:10" ht="17.25" customHeight="1">
      <c r="A8" s="4" t="s">
        <v>15</v>
      </c>
      <c r="B8" s="6">
        <v>700</v>
      </c>
      <c r="C8" s="6">
        <v>500</v>
      </c>
      <c r="D8" s="6">
        <v>300</v>
      </c>
      <c r="E8" s="6">
        <v>100</v>
      </c>
      <c r="F8" s="6">
        <v>50</v>
      </c>
      <c r="G8" s="6"/>
      <c r="H8" s="3"/>
      <c r="J8" t="s">
        <v>28</v>
      </c>
    </row>
    <row r="9" spans="1:10" ht="17.25" customHeight="1">
      <c r="A9" s="62" t="s">
        <v>18</v>
      </c>
      <c r="B9" s="62"/>
      <c r="C9" s="62"/>
      <c r="D9" s="62"/>
      <c r="E9" s="62"/>
      <c r="F9" s="62"/>
      <c r="G9" s="62"/>
      <c r="H9" s="62"/>
      <c r="J9" t="s">
        <v>29</v>
      </c>
    </row>
    <row r="10" spans="1:10" ht="17.25" customHeight="1"/>
    <row r="11" spans="1:10" ht="17.25" customHeight="1">
      <c r="A11" s="5">
        <v>0.8</v>
      </c>
    </row>
    <row r="12" spans="1:10" ht="17.25" customHeight="1">
      <c r="A12" s="3"/>
      <c r="B12" s="6" t="s">
        <v>10</v>
      </c>
      <c r="C12" s="6" t="s">
        <v>8</v>
      </c>
      <c r="D12" s="6" t="s">
        <v>6</v>
      </c>
      <c r="E12" s="6" t="s">
        <v>9</v>
      </c>
      <c r="F12" s="6" t="s">
        <v>7</v>
      </c>
      <c r="G12" s="7" t="s">
        <v>16</v>
      </c>
      <c r="H12" s="3" t="s">
        <v>11</v>
      </c>
    </row>
    <row r="13" spans="1:10" ht="17.25" customHeight="1">
      <c r="A13" s="4" t="s">
        <v>13</v>
      </c>
      <c r="B13" s="6">
        <v>120</v>
      </c>
      <c r="C13" s="6">
        <v>80</v>
      </c>
      <c r="D13" s="6">
        <v>40</v>
      </c>
      <c r="E13" s="6">
        <v>16</v>
      </c>
      <c r="F13" s="6"/>
      <c r="G13" s="6"/>
      <c r="H13" s="4"/>
    </row>
    <row r="14" spans="1:10" ht="17.25" customHeight="1">
      <c r="A14" s="4" t="s">
        <v>14</v>
      </c>
      <c r="B14" s="6">
        <v>160</v>
      </c>
      <c r="C14" s="6">
        <v>120</v>
      </c>
      <c r="D14" s="6">
        <v>80</v>
      </c>
      <c r="E14" s="6">
        <v>40</v>
      </c>
      <c r="F14" s="6"/>
      <c r="G14" s="6"/>
      <c r="H14" s="4"/>
    </row>
    <row r="15" spans="1:10" ht="17.25" customHeight="1">
      <c r="A15" s="4" t="s">
        <v>21</v>
      </c>
      <c r="B15" s="6">
        <v>80</v>
      </c>
      <c r="C15" s="6">
        <v>64</v>
      </c>
      <c r="D15" s="6">
        <v>48</v>
      </c>
      <c r="E15" s="6">
        <v>32</v>
      </c>
      <c r="F15" s="6">
        <v>16</v>
      </c>
      <c r="G15" s="6"/>
      <c r="H15" s="4" t="s">
        <v>22</v>
      </c>
    </row>
    <row r="16" spans="1:10" ht="17.25" customHeight="1">
      <c r="A16" s="4" t="s">
        <v>17</v>
      </c>
      <c r="B16" s="6">
        <v>240</v>
      </c>
      <c r="C16" s="6">
        <v>200</v>
      </c>
      <c r="D16" s="6">
        <v>160</v>
      </c>
      <c r="E16" s="6">
        <v>120</v>
      </c>
      <c r="F16" s="6">
        <v>80</v>
      </c>
      <c r="G16" s="6">
        <v>40</v>
      </c>
      <c r="H16" s="4" t="s">
        <v>22</v>
      </c>
    </row>
    <row r="17" spans="1:8" ht="17.25" customHeight="1">
      <c r="A17" s="3" t="s">
        <v>12</v>
      </c>
      <c r="B17" s="6">
        <v>480</v>
      </c>
      <c r="C17" s="6">
        <v>400</v>
      </c>
      <c r="D17" s="6">
        <v>320</v>
      </c>
      <c r="E17" s="6">
        <v>240</v>
      </c>
      <c r="F17" s="6">
        <v>160</v>
      </c>
      <c r="G17" s="6">
        <v>80</v>
      </c>
      <c r="H17" s="4" t="s">
        <v>22</v>
      </c>
    </row>
    <row r="18" spans="1:8" ht="17.25" customHeight="1">
      <c r="A18" s="4" t="s">
        <v>23</v>
      </c>
      <c r="B18" s="6">
        <v>800</v>
      </c>
      <c r="C18" s="6">
        <v>640</v>
      </c>
      <c r="D18" s="6">
        <v>480</v>
      </c>
      <c r="E18" s="6">
        <v>240</v>
      </c>
      <c r="F18" s="6">
        <v>80</v>
      </c>
      <c r="G18" s="6"/>
      <c r="H18" s="3"/>
    </row>
    <row r="19" spans="1:8" ht="17.25" customHeight="1">
      <c r="A19" s="4" t="s">
        <v>15</v>
      </c>
      <c r="B19" s="6">
        <v>560</v>
      </c>
      <c r="C19" s="6">
        <v>400</v>
      </c>
      <c r="D19" s="6">
        <v>240</v>
      </c>
      <c r="E19" s="6">
        <v>80</v>
      </c>
      <c r="F19" s="6">
        <v>40</v>
      </c>
      <c r="G19" s="6"/>
      <c r="H19" s="3"/>
    </row>
    <row r="20" spans="1:8" ht="17.25" customHeight="1">
      <c r="A20" s="62" t="s">
        <v>18</v>
      </c>
      <c r="B20" s="62"/>
      <c r="C20" s="62"/>
      <c r="D20" s="62"/>
      <c r="E20" s="62"/>
      <c r="F20" s="62"/>
      <c r="G20" s="62"/>
      <c r="H20" s="62"/>
    </row>
    <row r="21" spans="1:8" ht="17.25" customHeight="1"/>
    <row r="22" spans="1:8" ht="17.25" customHeight="1"/>
    <row r="23" spans="1:8" ht="17.25" customHeight="1">
      <c r="A23" s="1"/>
      <c r="B23" s="1"/>
      <c r="C23" s="1"/>
      <c r="D23" s="1"/>
      <c r="E23" s="1"/>
      <c r="F23" s="1"/>
      <c r="G23" s="1"/>
    </row>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customFormat="1" ht="17.25" customHeight="1"/>
    <row r="34" customFormat="1" ht="17.25" customHeight="1"/>
    <row r="35" customFormat="1" ht="17.25" customHeight="1"/>
    <row r="36" customFormat="1" ht="17.25" customHeight="1"/>
    <row r="37" customFormat="1" ht="17.25" customHeight="1"/>
    <row r="38" customFormat="1" ht="17.25" customHeight="1"/>
    <row r="39" customFormat="1" ht="17.25" customHeight="1"/>
    <row r="40" customFormat="1" ht="17.25" customHeight="1"/>
    <row r="41" customFormat="1" ht="17.25" customHeight="1"/>
    <row r="42" customFormat="1" ht="17.25" customHeight="1"/>
    <row r="43" customFormat="1" ht="17.25" customHeight="1"/>
    <row r="44" customFormat="1" ht="17.25" customHeight="1"/>
    <row r="45" customFormat="1" ht="17.25" customHeight="1"/>
    <row r="46" customFormat="1" ht="17.25" customHeight="1"/>
    <row r="47" customFormat="1" ht="17.25" customHeight="1"/>
    <row r="48" customFormat="1" ht="17.25" customHeight="1"/>
    <row r="49" customFormat="1" ht="17.25" customHeight="1"/>
    <row r="50" customFormat="1" ht="17.25" customHeight="1"/>
    <row r="51" customFormat="1" ht="17.25" customHeight="1"/>
    <row r="52" customFormat="1" ht="17.25" customHeight="1"/>
    <row r="53" customFormat="1" ht="17.25" customHeight="1"/>
    <row r="54" customFormat="1" ht="17.25" customHeight="1"/>
    <row r="55" customFormat="1" ht="17.25" customHeight="1"/>
    <row r="56" customFormat="1" ht="17.25" customHeight="1"/>
    <row r="57" customFormat="1" ht="17.25" customHeight="1"/>
    <row r="58" customFormat="1" ht="17.25" customHeight="1"/>
    <row r="59" customFormat="1" ht="17.25" customHeight="1"/>
    <row r="60" customFormat="1" ht="17.25" customHeight="1"/>
    <row r="61" customFormat="1" ht="17.25" customHeight="1"/>
    <row r="62" customFormat="1" ht="17.25" customHeight="1"/>
    <row r="63" customFormat="1" ht="17.25" customHeight="1"/>
    <row r="64" customFormat="1" ht="17.25" customHeight="1"/>
    <row r="65" customFormat="1" ht="17.25" customHeight="1"/>
    <row r="66" customFormat="1" ht="17.25" customHeight="1"/>
    <row r="67" customFormat="1" ht="17.25" customHeight="1"/>
    <row r="68" customFormat="1" ht="17.25" customHeight="1"/>
    <row r="69" customFormat="1" ht="17.25" customHeight="1"/>
    <row r="70" customFormat="1" ht="17.25" customHeight="1"/>
    <row r="71" customFormat="1" ht="17.25" customHeight="1"/>
    <row r="72" customFormat="1" ht="17.25" customHeight="1"/>
    <row r="73" customFormat="1" ht="17.25" customHeight="1"/>
    <row r="74" customFormat="1" ht="17.25" customHeight="1"/>
    <row r="75" customFormat="1" ht="17.25" customHeight="1"/>
    <row r="76" customFormat="1" ht="17.25" customHeight="1"/>
    <row r="77" customFormat="1" ht="17.25" customHeight="1"/>
    <row r="78" customFormat="1" ht="17.25" customHeight="1"/>
    <row r="79" customFormat="1" ht="17.25" customHeight="1"/>
    <row r="80" customFormat="1" ht="17.25" customHeight="1"/>
    <row r="81" customFormat="1" ht="17.25" customHeight="1"/>
    <row r="82" customFormat="1" ht="17.25" customHeight="1"/>
  </sheetData>
  <mergeCells count="2">
    <mergeCell ref="A9:H9"/>
    <mergeCell ref="A20:H20"/>
  </mergeCells>
  <phoneticPr fontId="3"/>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F7F75-A131-4ACA-B35F-9009786AB2B0}">
  <dimension ref="A1:P91"/>
  <sheetViews>
    <sheetView workbookViewId="0">
      <selection activeCell="H11" sqref="H11"/>
    </sheetView>
  </sheetViews>
  <sheetFormatPr defaultColWidth="14.5" defaultRowHeight="18"/>
  <cols>
    <col min="1" max="1" width="22" customWidth="1"/>
    <col min="2" max="7" width="9.08203125" style="48" customWidth="1"/>
    <col min="8" max="8" width="20.25" customWidth="1"/>
    <col min="9" max="12" width="8.83203125" customWidth="1"/>
  </cols>
  <sheetData>
    <row r="1" spans="1:16" ht="17.25" customHeight="1">
      <c r="A1" s="3"/>
      <c r="B1" s="6" t="s">
        <v>10</v>
      </c>
      <c r="C1" s="6" t="s">
        <v>8</v>
      </c>
      <c r="D1" s="6" t="s">
        <v>6</v>
      </c>
      <c r="E1" s="6" t="s">
        <v>9</v>
      </c>
      <c r="F1" s="6" t="s">
        <v>7</v>
      </c>
      <c r="G1" s="7" t="s">
        <v>135</v>
      </c>
    </row>
    <row r="2" spans="1:16" ht="17.25" customHeight="1">
      <c r="A2" s="4" t="s">
        <v>784</v>
      </c>
      <c r="B2" s="6">
        <v>110</v>
      </c>
      <c r="C2" s="6">
        <v>80</v>
      </c>
      <c r="D2" s="6">
        <v>50</v>
      </c>
      <c r="E2" s="6">
        <v>20</v>
      </c>
      <c r="F2" s="6"/>
      <c r="G2" s="6"/>
    </row>
    <row r="3" spans="1:16" ht="17.25" customHeight="1">
      <c r="A3" s="4" t="s">
        <v>785</v>
      </c>
      <c r="B3" s="6">
        <v>150</v>
      </c>
      <c r="C3" s="6">
        <v>110</v>
      </c>
      <c r="D3" s="6">
        <v>70</v>
      </c>
      <c r="E3" s="6">
        <v>30</v>
      </c>
      <c r="F3" s="6"/>
      <c r="G3" s="6"/>
    </row>
    <row r="4" spans="1:16" ht="17.25" customHeight="1">
      <c r="A4" s="4" t="s">
        <v>786</v>
      </c>
      <c r="B4" s="6">
        <v>450</v>
      </c>
      <c r="C4" s="6">
        <v>400</v>
      </c>
      <c r="D4" s="6">
        <v>320</v>
      </c>
      <c r="E4" s="6">
        <v>240</v>
      </c>
      <c r="F4" s="6">
        <v>160</v>
      </c>
      <c r="G4" s="6">
        <v>80</v>
      </c>
    </row>
    <row r="5" spans="1:16" ht="17.25" customHeight="1">
      <c r="A5" s="4" t="s">
        <v>787</v>
      </c>
      <c r="B5" s="6">
        <v>200</v>
      </c>
      <c r="C5" s="6">
        <v>160</v>
      </c>
      <c r="D5" s="6">
        <v>120</v>
      </c>
      <c r="E5" s="6">
        <v>80</v>
      </c>
      <c r="F5" s="6">
        <v>40</v>
      </c>
      <c r="G5" s="6">
        <v>10</v>
      </c>
      <c r="H5" s="1"/>
    </row>
    <row r="6" spans="1:16" ht="17.25" customHeight="1">
      <c r="A6" s="4" t="s">
        <v>788</v>
      </c>
      <c r="B6" s="6">
        <v>250</v>
      </c>
      <c r="C6" s="6">
        <v>210</v>
      </c>
      <c r="D6" s="6">
        <v>170</v>
      </c>
      <c r="E6" s="6">
        <v>130</v>
      </c>
      <c r="F6" s="6">
        <v>90</v>
      </c>
      <c r="G6" s="6">
        <v>30</v>
      </c>
      <c r="H6" s="1"/>
    </row>
    <row r="7" spans="1:16" ht="17.25" customHeight="1">
      <c r="A7" s="4" t="s">
        <v>789</v>
      </c>
      <c r="B7" s="6">
        <v>1000</v>
      </c>
      <c r="C7" s="6">
        <v>800</v>
      </c>
      <c r="D7" s="6">
        <v>600</v>
      </c>
      <c r="E7" s="6">
        <v>300</v>
      </c>
      <c r="F7" s="6">
        <v>100</v>
      </c>
      <c r="G7" s="6"/>
    </row>
    <row r="8" spans="1:16" ht="17.25" customHeight="1">
      <c r="A8" s="4" t="s">
        <v>790</v>
      </c>
      <c r="B8" s="6">
        <v>700</v>
      </c>
      <c r="C8" s="6">
        <v>500</v>
      </c>
      <c r="D8" s="6">
        <v>300</v>
      </c>
      <c r="E8" s="6">
        <v>100</v>
      </c>
      <c r="F8" s="6">
        <v>50</v>
      </c>
      <c r="G8" s="6"/>
    </row>
    <row r="9" spans="1:16" ht="17.25" customHeight="1">
      <c r="A9" s="62" t="s">
        <v>791</v>
      </c>
      <c r="B9" s="62"/>
      <c r="C9" s="62"/>
      <c r="D9" s="62"/>
      <c r="E9" s="62"/>
      <c r="F9" s="62"/>
      <c r="G9" s="62"/>
    </row>
    <row r="10" spans="1:16" ht="17.25" customHeight="1"/>
    <row r="11" spans="1:16" ht="17.25" customHeight="1">
      <c r="A11" s="5">
        <v>0.8</v>
      </c>
      <c r="L11" s="1"/>
      <c r="O11" s="1"/>
      <c r="P11" s="1"/>
    </row>
    <row r="12" spans="1:16" ht="17.25" customHeight="1">
      <c r="A12" s="3"/>
      <c r="B12" s="6" t="s">
        <v>10</v>
      </c>
      <c r="C12" s="6" t="s">
        <v>8</v>
      </c>
      <c r="D12" s="6" t="s">
        <v>6</v>
      </c>
      <c r="E12" s="6" t="s">
        <v>9</v>
      </c>
      <c r="F12" s="6" t="s">
        <v>7</v>
      </c>
      <c r="G12" s="7" t="s">
        <v>135</v>
      </c>
    </row>
    <row r="13" spans="1:16" ht="17.25" customHeight="1">
      <c r="A13" s="4" t="s">
        <v>784</v>
      </c>
      <c r="B13" s="6">
        <v>88</v>
      </c>
      <c r="C13" s="6">
        <v>64</v>
      </c>
      <c r="D13" s="6">
        <v>40</v>
      </c>
      <c r="E13" s="6">
        <v>16</v>
      </c>
      <c r="F13" s="6"/>
      <c r="G13" s="6"/>
    </row>
    <row r="14" spans="1:16" ht="17.25" customHeight="1">
      <c r="A14" s="4" t="s">
        <v>785</v>
      </c>
      <c r="B14" s="6">
        <v>120</v>
      </c>
      <c r="C14" s="6">
        <v>88</v>
      </c>
      <c r="D14" s="6">
        <v>56</v>
      </c>
      <c r="E14" s="6">
        <v>24</v>
      </c>
      <c r="F14" s="6"/>
      <c r="G14" s="6"/>
    </row>
    <row r="15" spans="1:16" ht="17.25" customHeight="1">
      <c r="A15" s="4" t="s">
        <v>786</v>
      </c>
      <c r="B15" s="6">
        <v>360</v>
      </c>
      <c r="C15" s="6">
        <v>320</v>
      </c>
      <c r="D15" s="6">
        <v>256</v>
      </c>
      <c r="E15" s="6">
        <v>192</v>
      </c>
      <c r="F15" s="6">
        <v>128</v>
      </c>
      <c r="G15" s="6">
        <v>64</v>
      </c>
    </row>
    <row r="16" spans="1:16" ht="17.25" customHeight="1">
      <c r="A16" s="4" t="s">
        <v>787</v>
      </c>
      <c r="B16" s="6">
        <v>160</v>
      </c>
      <c r="C16" s="6">
        <v>128</v>
      </c>
      <c r="D16" s="6">
        <v>96</v>
      </c>
      <c r="E16" s="6">
        <v>64</v>
      </c>
      <c r="F16" s="6">
        <v>32</v>
      </c>
      <c r="G16" s="6">
        <v>8</v>
      </c>
    </row>
    <row r="17" spans="1:8" ht="17.25" customHeight="1">
      <c r="A17" s="4" t="s">
        <v>788</v>
      </c>
      <c r="B17" s="6">
        <v>200</v>
      </c>
      <c r="C17" s="6">
        <v>168</v>
      </c>
      <c r="D17" s="6">
        <v>136</v>
      </c>
      <c r="E17" s="6">
        <v>104</v>
      </c>
      <c r="F17" s="6">
        <v>72</v>
      </c>
      <c r="G17" s="6">
        <v>24</v>
      </c>
    </row>
    <row r="18" spans="1:8" ht="17.25" customHeight="1">
      <c r="A18" s="4" t="s">
        <v>789</v>
      </c>
      <c r="B18" s="6">
        <v>800</v>
      </c>
      <c r="C18" s="6">
        <v>640</v>
      </c>
      <c r="D18" s="6">
        <v>480</v>
      </c>
      <c r="E18" s="6">
        <v>240</v>
      </c>
      <c r="F18" s="6">
        <v>80</v>
      </c>
      <c r="G18" s="6"/>
    </row>
    <row r="19" spans="1:8" ht="17.25" customHeight="1">
      <c r="A19" s="4" t="s">
        <v>790</v>
      </c>
      <c r="B19" s="6">
        <v>560</v>
      </c>
      <c r="C19" s="6">
        <v>400</v>
      </c>
      <c r="D19" s="6">
        <v>240</v>
      </c>
      <c r="E19" s="6">
        <v>80</v>
      </c>
      <c r="F19" s="6">
        <v>40</v>
      </c>
      <c r="G19" s="6"/>
    </row>
    <row r="20" spans="1:8" ht="17.25" customHeight="1">
      <c r="A20" s="63" t="s">
        <v>791</v>
      </c>
      <c r="B20" s="63"/>
      <c r="C20" s="63"/>
      <c r="D20" s="63"/>
      <c r="E20" s="63"/>
      <c r="F20" s="63"/>
      <c r="G20" s="63"/>
      <c r="H20" s="1"/>
    </row>
    <row r="21" spans="1:8" ht="17.25" customHeight="1"/>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sheetData>
  <mergeCells count="2">
    <mergeCell ref="A9:G9"/>
    <mergeCell ref="A20:G20"/>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80C8-A538-4101-BEA3-083184E3E17A}">
  <dimension ref="A1:AI121"/>
  <sheetViews>
    <sheetView zoomScale="60" zoomScaleNormal="60" workbookViewId="0">
      <pane ySplit="3" topLeftCell="A4" activePane="bottomLeft" state="frozen"/>
      <selection pane="bottomLeft" activeCell="A4" sqref="A4:A121"/>
    </sheetView>
  </sheetViews>
  <sheetFormatPr defaultColWidth="14.5" defaultRowHeight="18"/>
  <cols>
    <col min="1" max="1" width="7" style="14" customWidth="1"/>
    <col min="2" max="2" width="12.75" style="14" bestFit="1" customWidth="1"/>
    <col min="3" max="3" width="20.9140625" style="14" bestFit="1" customWidth="1"/>
    <col min="4" max="4" width="5.25" style="14" bestFit="1" customWidth="1"/>
    <col min="5" max="6" width="7" style="14" bestFit="1" customWidth="1"/>
    <col min="7" max="7" width="5.5" style="14" bestFit="1" customWidth="1"/>
    <col min="8" max="11" width="5.25" style="14" bestFit="1" customWidth="1"/>
    <col min="12" max="12" width="9" style="14" bestFit="1" customWidth="1"/>
    <col min="13" max="13" width="5.25" style="14" bestFit="1" customWidth="1"/>
    <col min="14" max="14" width="9" style="14" bestFit="1" customWidth="1"/>
    <col min="15" max="15" width="5.25" style="14" bestFit="1" customWidth="1"/>
    <col min="16" max="16" width="9" style="14" bestFit="1" customWidth="1"/>
    <col min="17" max="17" width="5.25" style="14" bestFit="1" customWidth="1"/>
    <col min="18" max="18" width="9" style="14" bestFit="1" customWidth="1"/>
    <col min="19" max="19" width="5.25" style="14" bestFit="1" customWidth="1"/>
    <col min="20" max="20" width="9" style="14" bestFit="1" customWidth="1"/>
    <col min="21" max="21" width="5.25" style="14" bestFit="1" customWidth="1"/>
    <col min="22" max="22" width="8" style="14" bestFit="1" customWidth="1"/>
    <col min="23" max="23" width="5.25" style="14" bestFit="1" customWidth="1"/>
    <col min="24" max="24" width="8" style="14" bestFit="1" customWidth="1"/>
    <col min="25" max="25" width="5.25" style="14" bestFit="1" customWidth="1"/>
    <col min="26" max="26" width="9" style="14" bestFit="1" customWidth="1"/>
    <col min="27" max="27" width="5.25" style="14" bestFit="1" customWidth="1"/>
    <col min="28" max="28" width="9" style="14" bestFit="1" customWidth="1"/>
    <col min="29" max="29" width="5.25" style="14" bestFit="1" customWidth="1"/>
    <col min="30" max="30" width="9" style="14" bestFit="1" customWidth="1"/>
    <col min="31" max="31" width="5.25" style="14" bestFit="1" customWidth="1"/>
    <col min="32" max="32" width="9" style="14" bestFit="1" customWidth="1"/>
    <col min="33" max="33" width="5.25" style="14" bestFit="1" customWidth="1"/>
    <col min="34" max="34" width="9" style="14" bestFit="1" customWidth="1"/>
    <col min="35" max="35" width="5.25" style="14" bestFit="1" customWidth="1"/>
    <col min="36" max="16384" width="14.5" style="14"/>
  </cols>
  <sheetData>
    <row r="1" spans="1:35">
      <c r="A1" s="64" t="s">
        <v>86</v>
      </c>
      <c r="B1" s="64" t="s">
        <v>0</v>
      </c>
      <c r="C1" s="64" t="s">
        <v>1</v>
      </c>
      <c r="D1" s="64" t="s">
        <v>2</v>
      </c>
      <c r="E1" s="64" t="s">
        <v>176</v>
      </c>
      <c r="F1" s="64" t="s">
        <v>176</v>
      </c>
      <c r="G1" s="65" t="s">
        <v>3</v>
      </c>
      <c r="H1" s="64" t="s">
        <v>19</v>
      </c>
      <c r="I1" s="64"/>
      <c r="J1" s="64"/>
      <c r="K1" s="64"/>
      <c r="L1" s="64"/>
      <c r="M1" s="64"/>
      <c r="N1" s="64"/>
      <c r="O1" s="64"/>
      <c r="P1" s="64"/>
      <c r="Q1" s="64"/>
      <c r="R1" s="64"/>
      <c r="S1" s="64"/>
      <c r="T1" s="64"/>
      <c r="U1" s="64"/>
      <c r="V1" s="64" t="s">
        <v>20</v>
      </c>
      <c r="W1" s="64"/>
      <c r="X1" s="64"/>
      <c r="Y1" s="64"/>
      <c r="Z1" s="64"/>
      <c r="AA1" s="64"/>
      <c r="AB1" s="64"/>
      <c r="AC1" s="64"/>
      <c r="AD1" s="64"/>
      <c r="AE1" s="64"/>
      <c r="AF1" s="64"/>
      <c r="AG1" s="64"/>
      <c r="AH1" s="64"/>
      <c r="AI1" s="64"/>
    </row>
    <row r="2" spans="1:35">
      <c r="A2" s="64"/>
      <c r="B2" s="64"/>
      <c r="C2" s="64"/>
      <c r="D2" s="64"/>
      <c r="E2" s="64"/>
      <c r="F2" s="64"/>
      <c r="G2" s="64"/>
      <c r="H2" s="66" t="s">
        <v>861</v>
      </c>
      <c r="I2" s="66"/>
      <c r="J2" s="66" t="s">
        <v>862</v>
      </c>
      <c r="K2" s="64"/>
      <c r="L2" s="66" t="s">
        <v>534</v>
      </c>
      <c r="M2" s="64"/>
      <c r="N2" s="66" t="s">
        <v>694</v>
      </c>
      <c r="O2" s="64"/>
      <c r="P2" s="66" t="s">
        <v>779</v>
      </c>
      <c r="Q2" s="64"/>
      <c r="R2" s="66" t="s">
        <v>783</v>
      </c>
      <c r="S2" s="64"/>
      <c r="T2" s="66" t="s">
        <v>174</v>
      </c>
      <c r="U2" s="64"/>
      <c r="V2" s="66" t="s">
        <v>168</v>
      </c>
      <c r="W2" s="66"/>
      <c r="X2" s="66" t="s">
        <v>169</v>
      </c>
      <c r="Y2" s="64"/>
      <c r="Z2" s="66" t="s">
        <v>170</v>
      </c>
      <c r="AA2" s="64"/>
      <c r="AB2" s="66" t="s">
        <v>171</v>
      </c>
      <c r="AC2" s="64"/>
      <c r="AD2" s="66" t="s">
        <v>172</v>
      </c>
      <c r="AE2" s="64"/>
      <c r="AF2" s="66" t="s">
        <v>173</v>
      </c>
      <c r="AG2" s="64"/>
      <c r="AH2" s="66" t="s">
        <v>175</v>
      </c>
      <c r="AI2" s="64"/>
    </row>
    <row r="3" spans="1:35">
      <c r="A3" s="64"/>
      <c r="B3" s="64"/>
      <c r="C3" s="64"/>
      <c r="D3" s="64"/>
      <c r="E3" s="64"/>
      <c r="F3" s="64"/>
      <c r="G3" s="64"/>
      <c r="H3" s="13" t="s">
        <v>4</v>
      </c>
      <c r="I3" s="13" t="s">
        <v>5</v>
      </c>
      <c r="J3" s="13" t="s">
        <v>4</v>
      </c>
      <c r="K3" s="13" t="s">
        <v>5</v>
      </c>
      <c r="L3" s="13" t="s">
        <v>4</v>
      </c>
      <c r="M3" s="13" t="s">
        <v>5</v>
      </c>
      <c r="N3" s="13" t="s">
        <v>4</v>
      </c>
      <c r="O3" s="13" t="s">
        <v>5</v>
      </c>
      <c r="P3" s="13" t="s">
        <v>4</v>
      </c>
      <c r="Q3" s="13" t="s">
        <v>5</v>
      </c>
      <c r="R3" s="13" t="s">
        <v>4</v>
      </c>
      <c r="S3" s="13" t="s">
        <v>5</v>
      </c>
      <c r="T3" s="13" t="s">
        <v>4</v>
      </c>
      <c r="U3" s="13" t="s">
        <v>5</v>
      </c>
      <c r="V3" s="13" t="s">
        <v>4</v>
      </c>
      <c r="W3" s="13" t="s">
        <v>5</v>
      </c>
      <c r="X3" s="13" t="s">
        <v>4</v>
      </c>
      <c r="Y3" s="13" t="s">
        <v>5</v>
      </c>
      <c r="Z3" s="13" t="s">
        <v>4</v>
      </c>
      <c r="AA3" s="13" t="s">
        <v>5</v>
      </c>
      <c r="AB3" s="13" t="s">
        <v>4</v>
      </c>
      <c r="AC3" s="13" t="s">
        <v>5</v>
      </c>
      <c r="AD3" s="13" t="s">
        <v>4</v>
      </c>
      <c r="AE3" s="13" t="s">
        <v>5</v>
      </c>
      <c r="AF3" s="13" t="s">
        <v>4</v>
      </c>
      <c r="AG3" s="13" t="s">
        <v>5</v>
      </c>
      <c r="AH3" s="13" t="s">
        <v>4</v>
      </c>
      <c r="AI3" s="13" t="s">
        <v>5</v>
      </c>
    </row>
    <row r="4" spans="1:35">
      <c r="A4" s="13">
        <v>1</v>
      </c>
      <c r="B4" s="15" t="s">
        <v>31</v>
      </c>
      <c r="C4" s="15" t="s">
        <v>32</v>
      </c>
      <c r="D4" s="15">
        <v>3</v>
      </c>
      <c r="E4" s="16" t="s">
        <v>177</v>
      </c>
      <c r="F4" s="26" t="s">
        <v>539</v>
      </c>
      <c r="G4" s="13">
        <f t="shared" ref="G4:G20" si="0">MAX(I4,K4)+SUM(M4:U4)+MAX(W4,Y4)+SUM(AA4:AI4)</f>
        <v>1600</v>
      </c>
      <c r="H4" s="15"/>
      <c r="I4" s="13">
        <f>IF(H4="",0,IF(H4="優勝",点数換算表!$B$2,IF(H4="準優勝",点数換算表!$C$2,IF(H4="ベスト4",点数換算表!$D$2,点数換算表!$E$2))))</f>
        <v>0</v>
      </c>
      <c r="J4" s="15"/>
      <c r="K4" s="13">
        <f>IF(J4="",0,IF(J4="優勝",点数換算表!$B$3,IF(J4="準優勝",点数換算表!$C$3,IF(J4="ベスト4",点数換算表!$D$3,点数換算表!$E$3))))</f>
        <v>0</v>
      </c>
      <c r="L4" s="15" t="s">
        <v>10</v>
      </c>
      <c r="M4" s="13">
        <f>IF(L4="",0,IF(L4="優勝",点数換算表!$B$4,IF(L4="準優勝",点数換算表!$C$4,IF(L4="ベスト4",点数換算表!$D$4,IF(L4="ベスト8",点数換算表!$E$4,IF(L4="ベスト16",点数換算表!$F$4,""))))))</f>
        <v>100</v>
      </c>
      <c r="N4" s="15" t="s">
        <v>10</v>
      </c>
      <c r="O4" s="13">
        <f>IF(N4="",0,IF(N4="優勝",点数換算表!$B$5,IF(N4="準優勝",点数換算表!$C$5,IF(N4="ベスト4",点数換算表!$D$5,IF(N4="ベスト8",点数換算表!$E$5,IF(N4="ベスト16",点数換算表!$F$5,IF(N4="ベスト32",点数換算表!$G$5,"")))))))</f>
        <v>300</v>
      </c>
      <c r="P4" s="15" t="s">
        <v>8</v>
      </c>
      <c r="Q4" s="13">
        <f>IF(P4="",0,IF(P4="優勝",点数換算表!$B$6,IF(P4="準優勝",点数換算表!$C$6,IF(P4="ベスト4",点数換算表!$D$6,IF(P4="ベスト8",点数換算表!$E$6,IF(P4="ベスト16",点数換算表!$F$6,IF(P4="ベスト32",点数換算表!$G$6,"")))))))</f>
        <v>500</v>
      </c>
      <c r="R4" s="15" t="s">
        <v>7</v>
      </c>
      <c r="S4" s="13">
        <f>IF(R4="",0,IF(R4="優勝",点数換算表!$B$7,IF(R4="準優勝",点数換算表!$C$7,IF(R4="ベスト4",点数換算表!$D$7,IF(R4="ベスト8",点数換算表!$E$7,点数換算表!$F$7)))))</f>
        <v>100</v>
      </c>
      <c r="T4" s="15"/>
      <c r="U4" s="13">
        <f>IF(T4="",0,IF(T4="優勝",点数換算表!$B$8,IF(T4="準優勝",点数換算表!$C$8,IF(T4="ベスト4",点数換算表!$D$8,IF(T4="ベスト8",点数換算表!$E$8,点数換算表!$F$8)))))</f>
        <v>0</v>
      </c>
      <c r="V4" s="15"/>
      <c r="W4" s="13">
        <f>IF(V4="",0,IF(V4="優勝",点数換算表!$B$13,IF(V4="準優勝",点数換算表!$C$13,IF(V4="ベスト4",点数換算表!$D$13,点数換算表!$E$13))))</f>
        <v>0</v>
      </c>
      <c r="X4" s="15"/>
      <c r="Y4" s="13">
        <f>IF(X4="",0,IF(X4="優勝",点数換算表!$B$14,IF(X4="準優勝",点数換算表!$C$14,IF(X4="ベスト4",点数換算表!$D$14,点数換算表!$E$14))))</f>
        <v>0</v>
      </c>
      <c r="Z4" s="15" t="s">
        <v>10</v>
      </c>
      <c r="AA4" s="13">
        <f>IF(Z4="",0,IF(Z4="優勝",点数換算表!$B$15,IF(Z4="準優勝",点数換算表!$C$15,IF(Z4="ベスト4",点数換算表!$D$15,IF(Z4="ベスト8",点数換算表!$E$15,IF(Z4="ベスト16",点数換算表!$F$15,""))))))</f>
        <v>80</v>
      </c>
      <c r="AB4" s="15" t="s">
        <v>6</v>
      </c>
      <c r="AC4" s="13">
        <f>IF(AB4="",0,IF(AB4="優勝",点数換算表!$B$16,IF(AB4="準優勝",点数換算表!$C$16,IF(AB4="ベスト4",点数換算表!$D$16,IF(AB4="ベスト8",点数換算表!$E$16,IF(AB4="ベスト16",点数換算表!$F$16,IF(AB4="ベスト32",点数換算表!$G$16,"")))))))</f>
        <v>160</v>
      </c>
      <c r="AD4" s="15" t="s">
        <v>135</v>
      </c>
      <c r="AE4" s="13">
        <f>IF(AD4="",0,IF(AD4="優勝",点数換算表!$B$17,IF(AD4="準優勝",点数換算表!$C$17,IF(AD4="ベスト4",点数換算表!$D$17,IF(AD4="ベスト8",点数換算表!$E$17,IF(AD4="ベスト16",点数換算表!$F$17,IF(AD4="ベスト32",点数換算表!$G$17,"")))))))</f>
        <v>80</v>
      </c>
      <c r="AF4" s="15" t="s">
        <v>9</v>
      </c>
      <c r="AG4" s="13">
        <f>IF(AF4="",0,IF(AF4="優勝",点数換算表!$B$18,IF(AF4="準優勝",点数換算表!$C$18,IF(AF4="ベスト4",点数換算表!$D$18,IF(AF4="ベスト8",点数換算表!$E$18,点数換算表!$F$18)))))</f>
        <v>240</v>
      </c>
      <c r="AH4" s="15" t="s">
        <v>7</v>
      </c>
      <c r="AI4" s="13">
        <f>IF(AH4="",0,IF(AH4="優勝",点数換算表!$B$19,IF(AH4="準優勝",点数換算表!$C$19,IF(AH4="ベスト4",点数換算表!$D$19,IF(AH4="ベスト8",点数換算表!$E$19,点数換算表!$F$19)))))</f>
        <v>40</v>
      </c>
    </row>
    <row r="5" spans="1:35">
      <c r="A5" s="13">
        <v>2</v>
      </c>
      <c r="B5" s="15" t="s">
        <v>35</v>
      </c>
      <c r="C5" s="15" t="s">
        <v>32</v>
      </c>
      <c r="D5" s="15">
        <v>2</v>
      </c>
      <c r="E5" s="16" t="s">
        <v>177</v>
      </c>
      <c r="F5" s="26" t="s">
        <v>539</v>
      </c>
      <c r="G5" s="13">
        <f t="shared" si="0"/>
        <v>1182</v>
      </c>
      <c r="H5" s="15"/>
      <c r="I5" s="13">
        <f>IF(H5="",0,IF(H5="優勝",点数換算表!$B$2,IF(H5="準優勝",点数換算表!$C$2,IF(H5="ベスト4",点数換算表!$D$2,点数換算表!$E$2))))</f>
        <v>0</v>
      </c>
      <c r="J5" s="15"/>
      <c r="K5" s="13">
        <f>IF(J5="",0,IF(J5="優勝",点数換算表!$B$3,IF(J5="準優勝",点数換算表!$C$3,IF(J5="ベスト4",点数換算表!$D$3,点数換算表!$E$3))))</f>
        <v>0</v>
      </c>
      <c r="L5" s="15" t="s">
        <v>9</v>
      </c>
      <c r="M5" s="13">
        <f>IF(L5="",0,IF(L5="優勝",点数換算表!$B$4,IF(L5="準優勝",点数換算表!$C$4,IF(L5="ベスト4",点数換算表!$D$4,IF(L5="ベスト8",点数換算表!$E$4,IF(L5="ベスト16",点数換算表!$F$4,""))))))</f>
        <v>40</v>
      </c>
      <c r="N5" s="15"/>
      <c r="O5" s="13">
        <f>IF(N5="",0,IF(N5="優勝",点数換算表!$B$5,IF(N5="準優勝",点数換算表!$C$5,IF(N5="ベスト4",点数換算表!$D$5,IF(N5="ベスト8",点数換算表!$E$5,IF(N5="ベスト16",点数換算表!$F$5,IF(N5="ベスト32",点数換算表!$G$5,"")))))))</f>
        <v>0</v>
      </c>
      <c r="P5" s="15" t="s">
        <v>6</v>
      </c>
      <c r="Q5" s="13">
        <f>IF(P5="",0,IF(P5="優勝",点数換算表!$B$6,IF(P5="準優勝",点数換算表!$C$6,IF(P5="ベスト4",点数換算表!$D$6,IF(P5="ベスト8",点数換算表!$E$6,IF(P5="ベスト16",点数換算表!$F$6,IF(P5="ベスト32",点数換算表!$G$6,"")))))))</f>
        <v>400</v>
      </c>
      <c r="R5" s="15" t="s">
        <v>7</v>
      </c>
      <c r="S5" s="13">
        <f>IF(R5="",0,IF(R5="優勝",点数換算表!$B$7,IF(R5="準優勝",点数換算表!$C$7,IF(R5="ベスト4",点数換算表!$D$7,IF(R5="ベスト8",点数換算表!$E$7,点数換算表!$F$7)))))</f>
        <v>100</v>
      </c>
      <c r="T5" s="15" t="s">
        <v>7</v>
      </c>
      <c r="U5" s="13">
        <f>IF(T5="",0,IF(T5="優勝",点数換算表!$B$8,IF(T5="準優勝",点数換算表!$C$8,IF(T5="ベスト4",点数換算表!$D$8,IF(T5="ベスト8",点数換算表!$E$8,点数換算表!$F$8)))))</f>
        <v>50</v>
      </c>
      <c r="V5" s="15"/>
      <c r="W5" s="13">
        <f>IF(V5="",0,IF(V5="優勝",点数換算表!$B$13,IF(V5="準優勝",点数換算表!$C$13,IF(V5="ベスト4",点数換算表!$D$13,点数換算表!$E$13))))</f>
        <v>0</v>
      </c>
      <c r="X5" s="15"/>
      <c r="Y5" s="13">
        <f>IF(X5="",0,IF(X5="優勝",点数換算表!$B$14,IF(X5="準優勝",点数換算表!$C$14,IF(X5="ベスト4",点数換算表!$D$14,点数換算表!$E$14))))</f>
        <v>0</v>
      </c>
      <c r="Z5" s="15" t="s">
        <v>9</v>
      </c>
      <c r="AA5" s="13">
        <f>IF(Z5="",0,IF(Z5="優勝",点数換算表!$B$15,IF(Z5="準優勝",点数換算表!$C$15,IF(Z5="ベスト4",点数換算表!$D$15,IF(Z5="ベスト8",点数換算表!$E$15,IF(Z5="ベスト16",点数換算表!$F$15,""))))))</f>
        <v>32</v>
      </c>
      <c r="AB5" s="15"/>
      <c r="AC5" s="13">
        <f>IF(AB5="",0,IF(AB5="優勝",点数換算表!$B$16,IF(AB5="準優勝",点数換算表!$C$16,IF(AB5="ベスト4",点数換算表!$D$16,IF(AB5="ベスト8",点数換算表!$E$16,IF(AB5="ベスト16",点数換算表!$F$16,IF(AB5="ベスト32",点数換算表!$G$16,"")))))))</f>
        <v>0</v>
      </c>
      <c r="AD5" s="15" t="s">
        <v>10</v>
      </c>
      <c r="AE5" s="13">
        <f>IF(AD5="",0,IF(AD5="優勝",点数換算表!$B$17,IF(AD5="準優勝",点数換算表!$C$17,IF(AD5="ベスト4",点数換算表!$D$17,IF(AD5="ベスト8",点数換算表!$E$17,IF(AD5="ベスト16",点数換算表!$F$17,IF(AD5="ベスト32",点数換算表!$G$17,"")))))))</f>
        <v>480</v>
      </c>
      <c r="AF5" s="15" t="s">
        <v>7</v>
      </c>
      <c r="AG5" s="13">
        <f>IF(AF5="",0,IF(AF5="優勝",点数換算表!$B$18,IF(AF5="準優勝",点数換算表!$C$18,IF(AF5="ベスト4",点数換算表!$D$18,IF(AF5="ベスト8",点数換算表!$E$18,点数換算表!$F$18)))))</f>
        <v>80</v>
      </c>
      <c r="AH5" s="15"/>
      <c r="AI5" s="13">
        <f>IF(AH5="",0,IF(AH5="優勝",点数換算表!$B$19,IF(AH5="準優勝",点数換算表!$C$19,IF(AH5="ベスト4",点数換算表!$D$19,IF(AH5="ベスト8",点数換算表!$E$19,点数換算表!$F$19)))))</f>
        <v>0</v>
      </c>
    </row>
    <row r="6" spans="1:35">
      <c r="A6" s="13">
        <v>3</v>
      </c>
      <c r="B6" s="13" t="s">
        <v>182</v>
      </c>
      <c r="C6" s="13" t="s">
        <v>178</v>
      </c>
      <c r="D6" s="13">
        <v>3</v>
      </c>
      <c r="E6" s="18" t="s">
        <v>179</v>
      </c>
      <c r="F6" s="27" t="s">
        <v>540</v>
      </c>
      <c r="G6" s="13">
        <f t="shared" si="0"/>
        <v>742</v>
      </c>
      <c r="H6" s="15"/>
      <c r="I6" s="13">
        <f>IF(H6="",0,IF(H6="優勝",[2]点数換算表!$B$2,IF(H6="準優勝",[2]点数換算表!$C$2,IF(H6="ベスト4",[2]点数換算表!$D$2,[2]点数換算表!$E$2))))</f>
        <v>0</v>
      </c>
      <c r="J6" s="15"/>
      <c r="K6" s="13">
        <f>IF(J6="",0,IF(J6="優勝",点数換算表!$B$3,IF(J6="準優勝",点数換算表!$C$3,IF(J6="ベスト4",点数換算表!$D$3,点数換算表!$E$3))))</f>
        <v>0</v>
      </c>
      <c r="L6" s="15"/>
      <c r="M6" s="13">
        <f>IF(L6="",0,IF(L6="優勝",点数換算表!$B$4,IF(L6="準優勝",点数換算表!$C$4,IF(L6="ベスト4",点数換算表!$D$4,IF(L6="ベスト8",点数換算表!$E$4,IF(L6="ベスト16",点数換算表!$F$4,""))))))</f>
        <v>0</v>
      </c>
      <c r="N6" s="15" t="s">
        <v>8</v>
      </c>
      <c r="O6" s="13">
        <f>IF(N6="",0,IF(N6="優勝",点数換算表!$B$5,IF(N6="準優勝",点数換算表!$C$5,IF(N6="ベスト4",点数換算表!$D$5,IF(N6="ベスト8",点数換算表!$E$5,IF(N6="ベスト16",点数換算表!$F$5,IF(N6="ベスト32",点数換算表!$G$5,"")))))))</f>
        <v>250</v>
      </c>
      <c r="P6" s="15" t="s">
        <v>9</v>
      </c>
      <c r="Q6" s="13">
        <f>IF(P6="",0,IF(P6="優勝",点数換算表!$B$6,IF(P6="準優勝",点数換算表!$C$6,IF(P6="ベスト4",点数換算表!$D$6,IF(P6="ベスト8",点数換算表!$E$6,IF(P6="ベスト16",点数換算表!$F$6,IF(P6="ベスト32",点数換算表!$G$6,"")))))))</f>
        <v>300</v>
      </c>
      <c r="R6" s="15"/>
      <c r="S6" s="13">
        <f>IF(R6="",0,IF(R6="優勝",点数換算表!$B$7,IF(R6="準優勝",点数換算表!$C$7,IF(R6="ベスト4",点数換算表!$D$7,IF(R6="ベスト8",点数換算表!$E$7,点数換算表!$F$7)))))</f>
        <v>0</v>
      </c>
      <c r="T6" s="15"/>
      <c r="U6" s="13">
        <f>IF(T6="",0,IF(T6="優勝",点数換算表!$B$8,IF(T6="準優勝",点数換算表!$C$8,IF(T6="ベスト4",点数換算表!$D$8,IF(T6="ベスト8",点数換算表!$E$8,点数換算表!$F$8)))))</f>
        <v>0</v>
      </c>
      <c r="V6" s="15"/>
      <c r="W6" s="13">
        <f>IF(V6="",0,IF(V6="優勝",点数換算表!$B$13,IF(V6="準優勝",点数換算表!$C$13,IF(V6="ベスト4",点数換算表!$D$13,点数換算表!$E$13))))</f>
        <v>0</v>
      </c>
      <c r="X6" s="15"/>
      <c r="Y6" s="13">
        <f>IF(X6="",0,IF(X6="優勝",点数換算表!$B$14,IF(X6="準優勝",点数換算表!$C$14,IF(X6="ベスト4",点数換算表!$D$14,点数換算表!$E$14))))</f>
        <v>0</v>
      </c>
      <c r="Z6" s="15" t="s">
        <v>9</v>
      </c>
      <c r="AA6" s="13">
        <f>IF(Z6="",0,IF(Z6="優勝",点数換算表!$B$15,IF(Z6="準優勝",点数換算表!$C$15,IF(Z6="ベスト4",点数換算表!$D$15,IF(Z6="ベスト8",点数換算表!$E$15,IF(Z6="ベスト16",点数換算表!$F$15,""))))))</f>
        <v>32</v>
      </c>
      <c r="AB6" s="15" t="s">
        <v>7</v>
      </c>
      <c r="AC6" s="13">
        <f>IF(AB6="",0,IF(AB6="優勝",点数換算表!$B$16,IF(AB6="準優勝",点数換算表!$C$16,IF(AB6="ベスト4",点数換算表!$D$16,IF(AB6="ベスト8",点数換算表!$E$16,IF(AB6="ベスト16",点数換算表!$F$16,IF(AB6="ベスト32",点数換算表!$G$16,"")))))))</f>
        <v>80</v>
      </c>
      <c r="AD6" s="15" t="s">
        <v>135</v>
      </c>
      <c r="AE6" s="13">
        <f>IF(AD6="",0,IF(AD6="優勝",点数換算表!$B$17,IF(AD6="準優勝",点数換算表!$C$17,IF(AD6="ベスト4",点数換算表!$D$17,IF(AD6="ベスト8",点数換算表!$E$17,IF(AD6="ベスト16",点数換算表!$F$17,IF(AD6="ベスト32",点数換算表!$G$17,"")))))))</f>
        <v>80</v>
      </c>
      <c r="AF6" s="15"/>
      <c r="AG6" s="13">
        <f>IF(AF6="",0,IF(AF6="優勝",点数換算表!$B$18,IF(AF6="準優勝",点数換算表!$C$18,IF(AF6="ベスト4",点数換算表!$D$18,IF(AF6="ベスト8",点数換算表!$E$18,点数換算表!$F$18)))))</f>
        <v>0</v>
      </c>
      <c r="AH6" s="15"/>
      <c r="AI6" s="13">
        <f>IF(AH6="",0,IF(AH6="優勝",点数換算表!$B$19,IF(AH6="準優勝",点数換算表!$C$19,IF(AH6="ベスト4",点数換算表!$D$19,IF(AH6="ベスト8",点数換算表!$E$19,点数換算表!$F$19)))))</f>
        <v>0</v>
      </c>
    </row>
    <row r="7" spans="1:35">
      <c r="A7" s="13">
        <v>4</v>
      </c>
      <c r="B7" s="13" t="s">
        <v>187</v>
      </c>
      <c r="C7" s="13" t="s">
        <v>181</v>
      </c>
      <c r="D7" s="13">
        <v>2</v>
      </c>
      <c r="E7" s="18" t="s">
        <v>179</v>
      </c>
      <c r="F7" s="27" t="s">
        <v>540</v>
      </c>
      <c r="G7" s="13">
        <f t="shared" si="0"/>
        <v>706</v>
      </c>
      <c r="H7" s="15"/>
      <c r="I7" s="13">
        <f>IF(H7="",0,IF(H7="優勝",[2]点数換算表!$B$2,IF(H7="準優勝",[2]点数換算表!$C$2,IF(H7="ベスト4",[2]点数換算表!$D$2,[2]点数換算表!$E$2))))</f>
        <v>0</v>
      </c>
      <c r="J7" s="15"/>
      <c r="K7" s="13">
        <f>IF(J7="",0,IF(J7="優勝",点数換算表!$B$3,IF(J7="準優勝",点数換算表!$C$3,IF(J7="ベスト4",点数換算表!$D$3,点数換算表!$E$3))))</f>
        <v>0</v>
      </c>
      <c r="L7" s="15" t="s">
        <v>10</v>
      </c>
      <c r="M7" s="13">
        <f>IF(L7="",0,IF(L7="優勝",点数換算表!$B$4,IF(L7="準優勝",点数換算表!$C$4,IF(L7="ベスト4",点数換算表!$D$4,IF(L7="ベスト8",点数換算表!$E$4,IF(L7="ベスト16",点数換算表!$F$4,""))))))</f>
        <v>100</v>
      </c>
      <c r="N7" s="15" t="s">
        <v>9</v>
      </c>
      <c r="O7" s="13">
        <f>IF(N7="",0,IF(N7="優勝",点数換算表!$B$5,IF(N7="準優勝",点数換算表!$C$5,IF(N7="ベスト4",点数換算表!$D$5,IF(N7="ベスト8",点数換算表!$E$5,IF(N7="ベスト16",点数換算表!$F$5,IF(N7="ベスト32",点数換算表!$G$5,"")))))))</f>
        <v>150</v>
      </c>
      <c r="P7" s="15" t="s">
        <v>7</v>
      </c>
      <c r="Q7" s="13">
        <f>IF(P7="",0,IF(P7="優勝",点数換算表!$B$6,IF(P7="準優勝",点数換算表!$C$6,IF(P7="ベスト4",点数換算表!$D$6,IF(P7="ベスト8",点数換算表!$E$6,IF(P7="ベスト16",点数換算表!$F$6,IF(P7="ベスト32",点数換算表!$G$6,"")))))))</f>
        <v>200</v>
      </c>
      <c r="R7" s="15"/>
      <c r="S7" s="13">
        <f>IF(R7="",0,IF(R7="優勝",点数換算表!$B$7,IF(R7="準優勝",点数換算表!$C$7,IF(R7="ベスト4",点数換算表!$D$7,IF(R7="ベスト8",点数換算表!$E$7,点数換算表!$F$7)))))</f>
        <v>0</v>
      </c>
      <c r="T7" s="15"/>
      <c r="U7" s="13">
        <f>IF(T7="",0,IF(T7="優勝",点数換算表!$B$8,IF(T7="準優勝",点数換算表!$C$8,IF(T7="ベスト4",点数換算表!$D$8,IF(T7="ベスト8",点数換算表!$E$8,点数換算表!$F$8)))))</f>
        <v>0</v>
      </c>
      <c r="V7" s="15"/>
      <c r="W7" s="13">
        <f>IF(V7="",0,IF(V7="優勝",点数換算表!$B$13,IF(V7="準優勝",点数換算表!$C$13,IF(V7="ベスト4",点数換算表!$D$13,点数換算表!$E$13))))</f>
        <v>0</v>
      </c>
      <c r="X7" s="15"/>
      <c r="Y7" s="13">
        <f>IF(X7="",0,IF(X7="優勝",点数換算表!$B$14,IF(X7="準優勝",点数換算表!$C$14,IF(X7="ベスト4",点数換算表!$D$14,点数換算表!$E$14))))</f>
        <v>0</v>
      </c>
      <c r="Z7" s="15" t="s">
        <v>7</v>
      </c>
      <c r="AA7" s="13">
        <f>IF(Z7="",0,IF(Z7="優勝",点数換算表!$B$15,IF(Z7="準優勝",点数換算表!$C$15,IF(Z7="ベスト4",点数換算表!$D$15,IF(Z7="ベスト8",点数換算表!$E$15,IF(Z7="ベスト16",点数換算表!$F$15,""))))))</f>
        <v>16</v>
      </c>
      <c r="AB7" s="15" t="s">
        <v>10</v>
      </c>
      <c r="AC7" s="13">
        <f>IF(AB7="",0,IF(AB7="優勝",点数換算表!$B$16,IF(AB7="準優勝",点数換算表!$C$16,IF(AB7="ベスト4",点数換算表!$D$16,IF(AB7="ベスト8",点数換算表!$E$16,IF(AB7="ベスト16",点数換算表!$F$16,IF(AB7="ベスト32",点数換算表!$G$16,"")))))))</f>
        <v>240</v>
      </c>
      <c r="AD7" s="15"/>
      <c r="AE7" s="13">
        <f>IF(AD7="",0,IF(AD7="優勝",点数換算表!$B$17,IF(AD7="準優勝",点数換算表!$C$17,IF(AD7="ベスト4",点数換算表!$D$17,IF(AD7="ベスト8",点数換算表!$E$17,IF(AD7="ベスト16",点数換算表!$F$17,IF(AD7="ベスト32",点数換算表!$G$17,"")))))))</f>
        <v>0</v>
      </c>
      <c r="AF7" s="15"/>
      <c r="AG7" s="13">
        <f>IF(AF7="",0,IF(AF7="優勝",点数換算表!$B$18,IF(AF7="準優勝",点数換算表!$C$18,IF(AF7="ベスト4",点数換算表!$D$18,IF(AF7="ベスト8",点数換算表!$E$18,点数換算表!$F$18)))))</f>
        <v>0</v>
      </c>
      <c r="AH7" s="15"/>
      <c r="AI7" s="13">
        <f>IF(AH7="",0,IF(AH7="優勝",点数換算表!$B$19,IF(AH7="準優勝",点数換算表!$C$19,IF(AH7="ベスト4",点数換算表!$D$19,IF(AH7="ベスト8",点数換算表!$E$19,点数換算表!$F$19)))))</f>
        <v>0</v>
      </c>
    </row>
    <row r="8" spans="1:35">
      <c r="A8" s="13">
        <v>5</v>
      </c>
      <c r="B8" s="15" t="s">
        <v>38</v>
      </c>
      <c r="C8" s="15" t="s">
        <v>39</v>
      </c>
      <c r="D8" s="15">
        <v>3</v>
      </c>
      <c r="E8" s="16" t="s">
        <v>177</v>
      </c>
      <c r="F8" s="26" t="s">
        <v>539</v>
      </c>
      <c r="G8" s="13">
        <f t="shared" si="0"/>
        <v>666</v>
      </c>
      <c r="H8" s="15"/>
      <c r="I8" s="13">
        <f>IF(H8="",0,IF(H8="優勝",点数換算表!$B$2,IF(H8="準優勝",点数換算表!$C$2,IF(H8="ベスト4",点数換算表!$D$2,点数換算表!$E$2))))</f>
        <v>0</v>
      </c>
      <c r="J8" s="15"/>
      <c r="K8" s="13">
        <f>IF(J8="",0,IF(J8="優勝",点数換算表!$B$3,IF(J8="準優勝",点数換算表!$C$3,IF(J8="ベスト4",点数換算表!$D$3,点数換算表!$E$3))))</f>
        <v>0</v>
      </c>
      <c r="L8" s="15" t="s">
        <v>8</v>
      </c>
      <c r="M8" s="13">
        <f>IF(L8="",0,IF(L8="優勝",点数換算表!$B$4,IF(L8="準優勝",点数換算表!$C$4,IF(L8="ベスト4",点数換算表!$D$4,IF(L8="ベスト8",点数換算表!$E$4,IF(L8="ベスト16",点数換算表!$F$4,""))))))</f>
        <v>80</v>
      </c>
      <c r="N8" s="15" t="s">
        <v>9</v>
      </c>
      <c r="O8" s="13">
        <f>IF(N8="",0,IF(N8="優勝",点数換算表!$B$5,IF(N8="準優勝",点数換算表!$C$5,IF(N8="ベスト4",点数換算表!$D$5,IF(N8="ベスト8",点数換算表!$E$5,IF(N8="ベスト16",点数換算表!$F$5,IF(N8="ベスト32",点数換算表!$G$5,"")))))))</f>
        <v>150</v>
      </c>
      <c r="P8" s="15" t="s">
        <v>9</v>
      </c>
      <c r="Q8" s="13">
        <f>IF(P8="",0,IF(P8="優勝",点数換算表!$B$6,IF(P8="準優勝",点数換算表!$C$6,IF(P8="ベスト4",点数換算表!$D$6,IF(P8="ベスト8",点数換算表!$E$6,IF(P8="ベスト16",点数換算表!$F$6,IF(P8="ベスト32",点数換算表!$G$6,"")))))))</f>
        <v>300</v>
      </c>
      <c r="R8" s="15"/>
      <c r="S8" s="13">
        <f>IF(R8="",0,IF(R8="優勝",点数換算表!$B$7,IF(R8="準優勝",点数換算表!$C$7,IF(R8="ベスト4",点数換算表!$D$7,IF(R8="ベスト8",点数換算表!$E$7,点数換算表!$F$7)))))</f>
        <v>0</v>
      </c>
      <c r="T8" s="15"/>
      <c r="U8" s="13">
        <f>IF(T8="",0,IF(T8="優勝",点数換算表!$B$8,IF(T8="準優勝",点数換算表!$C$8,IF(T8="ベスト4",点数換算表!$D$8,IF(T8="ベスト8",点数換算表!$E$8,点数換算表!$F$8)))))</f>
        <v>0</v>
      </c>
      <c r="V8" s="15"/>
      <c r="W8" s="13">
        <f>IF(V8="",0,IF(V8="優勝",点数換算表!$B$13,IF(V8="準優勝",点数換算表!$C$13,IF(V8="ベスト4",点数換算表!$D$13,点数換算表!$E$13))))</f>
        <v>0</v>
      </c>
      <c r="X8" s="15"/>
      <c r="Y8" s="13">
        <f>IF(X8="",0,IF(X8="優勝",点数換算表!$B$14,IF(X8="準優勝",点数換算表!$C$14,IF(X8="ベスト4",点数換算表!$D$14,点数換算表!$E$14))))</f>
        <v>0</v>
      </c>
      <c r="Z8" s="15" t="s">
        <v>7</v>
      </c>
      <c r="AA8" s="13">
        <f>IF(Z8="",0,IF(Z8="優勝",点数換算表!$B$15,IF(Z8="準優勝",点数換算表!$C$15,IF(Z8="ベスト4",点数換算表!$D$15,IF(Z8="ベスト8",点数換算表!$E$15,IF(Z8="ベスト16",点数換算表!$F$15,""))))))</f>
        <v>16</v>
      </c>
      <c r="AB8" s="15" t="s">
        <v>135</v>
      </c>
      <c r="AC8" s="13">
        <f>IF(AB8="",0,IF(AB8="優勝",点数換算表!$B$16,IF(AB8="準優勝",点数換算表!$C$16,IF(AB8="ベスト4",点数換算表!$D$16,IF(AB8="ベスト8",点数換算表!$E$16,IF(AB8="ベスト16",点数換算表!$F$16,IF(AB8="ベスト32",点数換算表!$G$16,"")))))))</f>
        <v>40</v>
      </c>
      <c r="AD8" s="15" t="s">
        <v>135</v>
      </c>
      <c r="AE8" s="13">
        <f>IF(AD8="",0,IF(AD8="優勝",点数換算表!$B$17,IF(AD8="準優勝",点数換算表!$C$17,IF(AD8="ベスト4",点数換算表!$D$17,IF(AD8="ベスト8",点数換算表!$E$17,IF(AD8="ベスト16",点数換算表!$F$17,IF(AD8="ベスト32",点数換算表!$G$17,"")))))))</f>
        <v>80</v>
      </c>
      <c r="AF8" s="15"/>
      <c r="AG8" s="13">
        <f>IF(AF8="",0,IF(AF8="優勝",点数換算表!$B$18,IF(AF8="準優勝",点数換算表!$C$18,IF(AF8="ベスト4",点数換算表!$D$18,IF(AF8="ベスト8",点数換算表!$E$18,点数換算表!$F$18)))))</f>
        <v>0</v>
      </c>
      <c r="AH8" s="15"/>
      <c r="AI8" s="13">
        <f>IF(AH8="",0,IF(AH8="優勝",点数換算表!$B$19,IF(AH8="準優勝",点数換算表!$C$19,IF(AH8="ベスト4",点数換算表!$D$19,IF(AH8="ベスト8",点数換算表!$E$19,点数換算表!$F$19)))))</f>
        <v>0</v>
      </c>
    </row>
    <row r="9" spans="1:35">
      <c r="A9" s="13">
        <v>6</v>
      </c>
      <c r="B9" s="13" t="s">
        <v>335</v>
      </c>
      <c r="C9" s="13" t="s">
        <v>332</v>
      </c>
      <c r="D9" s="13">
        <v>1</v>
      </c>
      <c r="E9" s="21" t="s">
        <v>333</v>
      </c>
      <c r="F9" s="27" t="s">
        <v>540</v>
      </c>
      <c r="G9" s="13">
        <f t="shared" si="0"/>
        <v>530</v>
      </c>
      <c r="H9" s="15"/>
      <c r="I9" s="13">
        <f>IF(H9="",0,IF(H9="優勝",[1]点数換算表!$B$2,IF(H9="準優勝",[1]点数換算表!$C$2,IF(H9="ベスト4",[1]点数換算表!$D$2,[1]点数換算表!$E$2))))</f>
        <v>0</v>
      </c>
      <c r="J9" s="15"/>
      <c r="K9" s="13">
        <f>IF(J9="",0,IF(J9="優勝",点数換算表!$B$3,IF(J9="準優勝",点数換算表!$C$3,IF(J9="ベスト4",点数換算表!$D$3,点数換算表!$E$3))))</f>
        <v>0</v>
      </c>
      <c r="L9" s="15" t="s">
        <v>6</v>
      </c>
      <c r="M9" s="13">
        <f>IF(L9="",0,IF(L9="優勝",点数換算表!$B$4,IF(L9="準優勝",点数換算表!$C$4,IF(L9="ベスト4",点数換算表!$D$4,IF(L9="ベスト8",点数換算表!$E$4,IF(L9="ベスト16",点数換算表!$F$4,""))))))</f>
        <v>60</v>
      </c>
      <c r="N9" s="15" t="s">
        <v>9</v>
      </c>
      <c r="O9" s="13">
        <f>IF(N9="",0,IF(N9="優勝",点数換算表!$B$5,IF(N9="準優勝",点数換算表!$C$5,IF(N9="ベスト4",点数換算表!$D$5,IF(N9="ベスト8",点数換算表!$E$5,IF(N9="ベスト16",点数換算表!$F$5,IF(N9="ベスト32",点数換算表!$G$5,"")))))))</f>
        <v>150</v>
      </c>
      <c r="P9" s="15" t="s">
        <v>7</v>
      </c>
      <c r="Q9" s="13">
        <f>IF(P9="",0,IF(P9="優勝",点数換算表!$B$6,IF(P9="準優勝",点数換算表!$C$6,IF(P9="ベスト4",点数換算表!$D$6,IF(P9="ベスト8",点数換算表!$E$6,IF(P9="ベスト16",点数換算表!$F$6,IF(P9="ベスト32",点数換算表!$G$6,"")))))))</f>
        <v>200</v>
      </c>
      <c r="R9" s="15"/>
      <c r="S9" s="13">
        <f>IF(R9="",0,IF(R9="優勝",点数換算表!$B$7,IF(R9="準優勝",点数換算表!$C$7,IF(R9="ベスト4",点数換算表!$D$7,IF(R9="ベスト8",点数換算表!$E$7,点数換算表!$F$7)))))</f>
        <v>0</v>
      </c>
      <c r="T9" s="15"/>
      <c r="U9" s="13">
        <f>IF(T9="",0,IF(T9="優勝",点数換算表!$B$8,IF(T9="準優勝",点数換算表!$C$8,IF(T9="ベスト4",点数換算表!$D$8,IF(T9="ベスト8",点数換算表!$E$8,点数換算表!$F$8)))))</f>
        <v>0</v>
      </c>
      <c r="V9" s="15" t="s">
        <v>9</v>
      </c>
      <c r="W9" s="13">
        <f>IF(V9="",0,IF(V9="優勝",点数換算表!$B$13,IF(V9="準優勝",点数換算表!$C$13,IF(V9="ベスト4",点数換算表!$D$13,点数換算表!$E$13))))</f>
        <v>16</v>
      </c>
      <c r="X9" s="15" t="s">
        <v>8</v>
      </c>
      <c r="Y9" s="13">
        <f>IF(X9="",0,IF(X9="優勝",点数換算表!$B$14,IF(X9="準優勝",点数換算表!$C$14,IF(X9="ベスト4",点数換算表!$D$14,点数換算表!$E$14))))</f>
        <v>120</v>
      </c>
      <c r="Z9" s="15"/>
      <c r="AA9" s="13">
        <f>IF(Z9="",0,IF(Z9="優勝",点数換算表!$B$15,IF(Z9="準優勝",点数換算表!$C$15,IF(Z9="ベスト4",点数換算表!$D$15,IF(Z9="ベスト8",点数換算表!$E$15,IF(Z9="ベスト16",点数換算表!$F$15,""))))))</f>
        <v>0</v>
      </c>
      <c r="AB9" s="15"/>
      <c r="AC9" s="13">
        <f>IF(AB9="",0,IF(AB9="優勝",点数換算表!$B$16,IF(AB9="準優勝",点数換算表!$C$16,IF(AB9="ベスト4",点数換算表!$D$16,IF(AB9="ベスト8",点数換算表!$E$16,IF(AB9="ベスト16",点数換算表!$F$16,IF(AB9="ベスト32",点数換算表!$G$16,"")))))))</f>
        <v>0</v>
      </c>
      <c r="AD9" s="15"/>
      <c r="AE9" s="13">
        <f>IF(AD9="",0,IF(AD9="優勝",点数換算表!$B$17,IF(AD9="準優勝",点数換算表!$C$17,IF(AD9="ベスト4",点数換算表!$D$17,IF(AD9="ベスト8",点数換算表!$E$17,IF(AD9="ベスト16",点数換算表!$F$17,IF(AD9="ベスト32",点数換算表!$G$17,"")))))))</f>
        <v>0</v>
      </c>
      <c r="AF9" s="15"/>
      <c r="AG9" s="13">
        <f>IF(AF9="",0,IF(AF9="優勝",点数換算表!$B$18,IF(AF9="準優勝",点数換算表!$C$18,IF(AF9="ベスト4",点数換算表!$D$18,IF(AF9="ベスト8",点数換算表!$E$18,点数換算表!$F$18)))))</f>
        <v>0</v>
      </c>
      <c r="AH9" s="15"/>
      <c r="AI9" s="13">
        <f>IF(AH9="",0,IF(AH9="優勝",点数換算表!$B$19,IF(AH9="準優勝",点数換算表!$C$19,IF(AH9="ベスト4",点数換算表!$D$19,IF(AH9="ベスト8",点数換算表!$E$19,点数換算表!$F$19)))))</f>
        <v>0</v>
      </c>
    </row>
    <row r="10" spans="1:35">
      <c r="A10" s="13">
        <v>7</v>
      </c>
      <c r="B10" s="15" t="s">
        <v>87</v>
      </c>
      <c r="C10" s="15" t="s">
        <v>40</v>
      </c>
      <c r="D10" s="15">
        <v>2</v>
      </c>
      <c r="E10" s="16" t="s">
        <v>177</v>
      </c>
      <c r="F10" s="26" t="s">
        <v>539</v>
      </c>
      <c r="G10" s="13">
        <f t="shared" si="0"/>
        <v>486</v>
      </c>
      <c r="H10" s="15"/>
      <c r="I10" s="13">
        <f>IF(H10="",0,IF(H10="優勝",点数換算表!$B$2,IF(H10="準優勝",点数換算表!$C$2,IF(H10="ベスト4",点数換算表!$D$2,点数換算表!$E$2))))</f>
        <v>0</v>
      </c>
      <c r="J10" s="15"/>
      <c r="K10" s="13">
        <f>IF(J10="",0,IF(J10="優勝",点数換算表!$B$3,IF(J10="準優勝",点数換算表!$C$3,IF(J10="ベスト4",点数換算表!$D$3,点数換算表!$E$3))))</f>
        <v>0</v>
      </c>
      <c r="L10" s="15" t="s">
        <v>7</v>
      </c>
      <c r="M10" s="13">
        <f>IF(L10="",0,IF(L10="優勝",点数換算表!$B$4,IF(L10="準優勝",点数換算表!$C$4,IF(L10="ベスト4",点数換算表!$D$4,IF(L10="ベスト8",点数換算表!$E$4,IF(L10="ベスト16",点数換算表!$F$4,""))))))</f>
        <v>20</v>
      </c>
      <c r="N10" s="15" t="s">
        <v>8</v>
      </c>
      <c r="O10" s="13">
        <f>IF(N10="",0,IF(N10="優勝",点数換算表!$B$5,IF(N10="準優勝",点数換算表!$C$5,IF(N10="ベスト4",点数換算表!$D$5,IF(N10="ベスト8",点数換算表!$E$5,IF(N10="ベスト16",点数換算表!$F$5,IF(N10="ベスト32",点数換算表!$G$5,"")))))))</f>
        <v>250</v>
      </c>
      <c r="P10" s="15" t="s">
        <v>7</v>
      </c>
      <c r="Q10" s="13">
        <f>IF(P10="",0,IF(P10="優勝",点数換算表!$B$6,IF(P10="準優勝",点数換算表!$C$6,IF(P10="ベスト4",点数換算表!$D$6,IF(P10="ベスト8",点数換算表!$E$6,IF(P10="ベスト16",点数換算表!$F$6,IF(P10="ベスト32",点数換算表!$G$6,"")))))))</f>
        <v>200</v>
      </c>
      <c r="R10" s="15"/>
      <c r="S10" s="13">
        <f>IF(R10="",0,IF(R10="優勝",点数換算表!$B$7,IF(R10="準優勝",点数換算表!$C$7,IF(R10="ベスト4",点数換算表!$D$7,IF(R10="ベスト8",点数換算表!$E$7,点数換算表!$F$7)))))</f>
        <v>0</v>
      </c>
      <c r="T10" s="15"/>
      <c r="U10" s="13">
        <f>IF(T10="",0,IF(T10="優勝",点数換算表!$B$8,IF(T10="準優勝",点数換算表!$C$8,IF(T10="ベスト4",点数換算表!$D$8,IF(T10="ベスト8",点数換算表!$E$8,点数換算表!$F$8)))))</f>
        <v>0</v>
      </c>
      <c r="V10" s="15"/>
      <c r="W10" s="13">
        <f>IF(V10="",0,IF(V10="優勝",点数換算表!$B$13,IF(V10="準優勝",点数換算表!$C$13,IF(V10="ベスト4",点数換算表!$D$13,点数換算表!$E$13))))</f>
        <v>0</v>
      </c>
      <c r="X10" s="15"/>
      <c r="Y10" s="13">
        <f>IF(X10="",0,IF(X10="優勝",点数換算表!$B$14,IF(X10="準優勝",点数換算表!$C$14,IF(X10="ベスト4",点数換算表!$D$14,点数換算表!$E$14))))</f>
        <v>0</v>
      </c>
      <c r="Z10" s="15" t="s">
        <v>7</v>
      </c>
      <c r="AA10" s="13">
        <f>IF(Z10="",0,IF(Z10="優勝",点数換算表!$B$15,IF(Z10="準優勝",点数換算表!$C$15,IF(Z10="ベスト4",点数換算表!$D$15,IF(Z10="ベスト8",点数換算表!$E$15,IF(Z10="ベスト16",点数換算表!$F$15,""))))))</f>
        <v>16</v>
      </c>
      <c r="AB10" s="15"/>
      <c r="AC10" s="13">
        <f>IF(AB10="",0,IF(AB10="優勝",点数換算表!$B$16,IF(AB10="準優勝",点数換算表!$C$16,IF(AB10="ベスト4",点数換算表!$D$16,IF(AB10="ベスト8",点数換算表!$E$16,IF(AB10="ベスト16",点数換算表!$F$16,IF(AB10="ベスト32",点数換算表!$G$16,"")))))))</f>
        <v>0</v>
      </c>
      <c r="AD10" s="15"/>
      <c r="AE10" s="13">
        <f>IF(AD10="",0,IF(AD10="優勝",点数換算表!$B$17,IF(AD10="準優勝",点数換算表!$C$17,IF(AD10="ベスト4",点数換算表!$D$17,IF(AD10="ベスト8",点数換算表!$E$17,IF(AD10="ベスト16",点数換算表!$F$17,IF(AD10="ベスト32",点数換算表!$G$17,"")))))))</f>
        <v>0</v>
      </c>
      <c r="AF10" s="15"/>
      <c r="AG10" s="13">
        <f>IF(AF10="",0,IF(AF10="優勝",点数換算表!$B$18,IF(AF10="準優勝",点数換算表!$C$18,IF(AF10="ベスト4",点数換算表!$D$18,IF(AF10="ベスト8",点数換算表!$E$18,点数換算表!$F$18)))))</f>
        <v>0</v>
      </c>
      <c r="AH10" s="15"/>
      <c r="AI10" s="13">
        <f>IF(AH10="",0,IF(AH10="優勝",点数換算表!$B$19,IF(AH10="準優勝",点数換算表!$C$19,IF(AH10="ベスト4",点数換算表!$D$19,IF(AH10="ベスト8",点数換算表!$E$19,点数換算表!$F$19)))))</f>
        <v>0</v>
      </c>
    </row>
    <row r="11" spans="1:35">
      <c r="A11" s="13">
        <v>8</v>
      </c>
      <c r="B11" s="15" t="s">
        <v>37</v>
      </c>
      <c r="C11" s="15" t="s">
        <v>36</v>
      </c>
      <c r="D11" s="15">
        <v>3</v>
      </c>
      <c r="E11" s="16" t="s">
        <v>177</v>
      </c>
      <c r="F11" s="26" t="s">
        <v>539</v>
      </c>
      <c r="G11" s="13">
        <f t="shared" si="0"/>
        <v>410</v>
      </c>
      <c r="H11" s="15"/>
      <c r="I11" s="13">
        <f>IF(H11="",0,IF(H11="優勝",[3]点数換算表!$B$2,IF(H11="準優勝",[3]点数換算表!$C$2,IF(H11="ベスト4",[3]点数換算表!$D$2,[3]点数換算表!$E$2))))</f>
        <v>0</v>
      </c>
      <c r="J11" s="15"/>
      <c r="K11" s="13">
        <f>IF(J11="",0,IF(J11="優勝",点数換算表!$B$3,IF(J11="準優勝",点数換算表!$C$3,IF(J11="ベスト4",点数換算表!$D$3,点数換算表!$E$3))))</f>
        <v>0</v>
      </c>
      <c r="L11" s="15"/>
      <c r="M11" s="13">
        <f>IF(L11="",0,IF(L11="優勝",点数換算表!$B$4,IF(L11="準優勝",点数換算表!$C$4,IF(L11="ベスト4",点数換算表!$D$4,IF(L11="ベスト8",点数換算表!$E$4,IF(L11="ベスト16",点数換算表!$F$4,""))))))</f>
        <v>0</v>
      </c>
      <c r="N11" s="15" t="s">
        <v>135</v>
      </c>
      <c r="O11" s="13">
        <f>IF(N11="",0,IF(N11="優勝",点数換算表!$B$5,IF(N11="準優勝",点数換算表!$C$5,IF(N11="ベスト4",点数換算表!$D$5,IF(N11="ベスト8",点数換算表!$E$5,IF(N11="ベスト16",点数換算表!$F$5,IF(N11="ベスト32",点数換算表!$G$5,"")))))))</f>
        <v>50</v>
      </c>
      <c r="P11" s="15"/>
      <c r="Q11" s="13">
        <f>IF(P11="",0,IF(P11="優勝",点数換算表!$B$6,IF(P11="準優勝",点数換算表!$C$6,IF(P11="ベスト4",点数換算表!$D$6,IF(P11="ベスト8",点数換算表!$E$6,IF(P11="ベスト16",点数換算表!$F$6,IF(P11="ベスト32",点数換算表!$G$6,"")))))))</f>
        <v>0</v>
      </c>
      <c r="R11" s="15"/>
      <c r="S11" s="13">
        <f>IF(R11="",0,IF(R11="優勝",点数換算表!$B$7,IF(R11="準優勝",点数換算表!$C$7,IF(R11="ベスト4",点数換算表!$D$7,IF(R11="ベスト8",点数換算表!$E$7,点数換算表!$F$7)))))</f>
        <v>0</v>
      </c>
      <c r="T11" s="15"/>
      <c r="U11" s="13">
        <f>IF(T11="",0,IF(T11="優勝",点数換算表!$B$8,IF(T11="準優勝",点数換算表!$C$8,IF(T11="ベスト4",点数換算表!$D$8,IF(T11="ベスト8",点数換算表!$E$8,点数換算表!$F$8)))))</f>
        <v>0</v>
      </c>
      <c r="V11" s="15"/>
      <c r="W11" s="13">
        <f>IF(V11="",0,IF(V11="優勝",点数換算表!$B$13,IF(V11="準優勝",点数換算表!$C$13,IF(V11="ベスト4",点数換算表!$D$13,点数換算表!$E$13))))</f>
        <v>0</v>
      </c>
      <c r="X11" s="15"/>
      <c r="Y11" s="13">
        <f>IF(X11="",0,IF(X11="優勝",点数換算表!$B$14,IF(X11="準優勝",点数換算表!$C$14,IF(X11="ベスト4",点数換算表!$D$14,点数換算表!$E$14))))</f>
        <v>0</v>
      </c>
      <c r="Z11" s="15"/>
      <c r="AA11" s="13">
        <f>IF(Z11="",0,IF(Z11="優勝",点数換算表!$B$15,IF(Z11="準優勝",点数換算表!$C$15,IF(Z11="ベスト4",点数換算表!$D$15,IF(Z11="ベスト8",点数換算表!$E$15,IF(Z11="ベスト16",点数換算表!$F$15,""))))))</f>
        <v>0</v>
      </c>
      <c r="AB11" s="15" t="s">
        <v>9</v>
      </c>
      <c r="AC11" s="13">
        <f>IF(AB11="",0,IF(AB11="優勝",点数換算表!$B$16,IF(AB11="準優勝",点数換算表!$C$16,IF(AB11="ベスト4",点数換算表!$D$16,IF(AB11="ベスト8",点数換算表!$E$16,IF(AB11="ベスト16",点数換算表!$F$16,IF(AB11="ベスト32",点数換算表!$G$16,"")))))))</f>
        <v>120</v>
      </c>
      <c r="AD11" s="15" t="s">
        <v>9</v>
      </c>
      <c r="AE11" s="13">
        <f>IF(AD11="",0,IF(AD11="優勝",点数換算表!$B$17,IF(AD11="準優勝",点数換算表!$C$17,IF(AD11="ベスト4",点数換算表!$D$17,IF(AD11="ベスト8",点数換算表!$E$17,IF(AD11="ベスト16",点数換算表!$F$17,IF(AD11="ベスト32",点数換算表!$G$17,"")))))))</f>
        <v>240</v>
      </c>
      <c r="AF11" s="15"/>
      <c r="AG11" s="13">
        <f>IF(AF11="",0,IF(AF11="優勝",点数換算表!$B$18,IF(AF11="準優勝",点数換算表!$C$18,IF(AF11="ベスト4",点数換算表!$D$18,IF(AF11="ベスト8",点数換算表!$E$18,点数換算表!$F$18)))))</f>
        <v>0</v>
      </c>
      <c r="AH11" s="15"/>
      <c r="AI11" s="13">
        <f>IF(AH11="",0,IF(AH11="優勝",点数換算表!$B$19,IF(AH11="準優勝",点数換算表!$C$19,IF(AH11="ベスト4",点数換算表!$D$19,IF(AH11="ベスト8",点数換算表!$E$19,点数換算表!$F$19)))))</f>
        <v>0</v>
      </c>
    </row>
    <row r="12" spans="1:35">
      <c r="A12" s="13">
        <v>9</v>
      </c>
      <c r="B12" s="13" t="s">
        <v>556</v>
      </c>
      <c r="C12" s="13" t="s">
        <v>555</v>
      </c>
      <c r="D12" s="13">
        <v>1</v>
      </c>
      <c r="E12" s="18" t="s">
        <v>179</v>
      </c>
      <c r="F12" s="27" t="s">
        <v>540</v>
      </c>
      <c r="G12" s="13">
        <f t="shared" si="0"/>
        <v>290</v>
      </c>
      <c r="H12" s="15"/>
      <c r="I12" s="13">
        <f>IF(H12="",0,IF(H12="優勝",点数換算表!$B$2,IF(H12="準優勝",点数換算表!$C$2,IF(H12="ベスト4",点数換算表!$D$2,点数換算表!$E$2))))</f>
        <v>0</v>
      </c>
      <c r="J12" s="15"/>
      <c r="K12" s="13">
        <f>IF(J12="",0,IF(J12="優勝",点数換算表!$B$3,IF(J12="準優勝",点数換算表!$C$3,IF(J12="ベスト4",点数換算表!$D$3,点数換算表!$E$3))))</f>
        <v>0</v>
      </c>
      <c r="L12" s="15" t="s">
        <v>9</v>
      </c>
      <c r="M12" s="13">
        <f>IF(L12="",0,IF(L12="優勝",点数換算表!$B$4,IF(L12="準優勝",点数換算表!$C$4,IF(L12="ベスト4",点数換算表!$D$4,IF(L12="ベスト8",点数換算表!$E$4,IF(L12="ベスト16",点数換算表!$F$4,""))))))</f>
        <v>40</v>
      </c>
      <c r="N12" s="15" t="s">
        <v>9</v>
      </c>
      <c r="O12" s="13">
        <f>IF(N12="",0,IF(N12="優勝",点数換算表!$B$5,IF(N12="準優勝",点数換算表!$C$5,IF(N12="ベスト4",点数換算表!$D$5,IF(N12="ベスト8",点数換算表!$E$5,IF(N12="ベスト16",点数換算表!$F$5,IF(N12="ベスト32",点数換算表!$G$5,"")))))))</f>
        <v>150</v>
      </c>
      <c r="P12" s="15" t="s">
        <v>135</v>
      </c>
      <c r="Q12" s="13">
        <f>IF(P12="",0,IF(P12="優勝",点数換算表!$B$6,IF(P12="準優勝",点数換算表!$C$6,IF(P12="ベスト4",点数換算表!$D$6,IF(P12="ベスト8",点数換算表!$E$6,IF(P12="ベスト16",点数換算表!$F$6,IF(P12="ベスト32",点数換算表!$G$6,"")))))))</f>
        <v>100</v>
      </c>
      <c r="R12" s="15"/>
      <c r="S12" s="13">
        <f>IF(R12="",0,IF(R12="優勝",点数換算表!$B$7,IF(R12="準優勝",点数換算表!$C$7,IF(R12="ベスト4",点数換算表!$D$7,IF(R12="ベスト8",点数換算表!$E$7,点数換算表!$F$7)))))</f>
        <v>0</v>
      </c>
      <c r="T12" s="15"/>
      <c r="U12" s="13">
        <f>IF(T12="",0,IF(T12="優勝",点数換算表!$B$8,IF(T12="準優勝",点数換算表!$C$8,IF(T12="ベスト4",点数換算表!$D$8,IF(T12="ベスト8",点数換算表!$E$8,点数換算表!$F$8)))))</f>
        <v>0</v>
      </c>
      <c r="V12" s="15"/>
      <c r="W12" s="13">
        <f>IF(V12="",0,IF(V12="優勝",点数換算表!$B$13,IF(V12="準優勝",点数換算表!$C$13,IF(V12="ベスト4",点数換算表!$D$13,点数換算表!$E$13))))</f>
        <v>0</v>
      </c>
      <c r="X12" s="15"/>
      <c r="Y12" s="13">
        <f>IF(X12="",0,IF(X12="優勝",点数換算表!$B$14,IF(X12="準優勝",点数換算表!$C$14,IF(X12="ベスト4",点数換算表!$D$14,点数換算表!$E$14))))</f>
        <v>0</v>
      </c>
      <c r="Z12" s="15"/>
      <c r="AA12" s="13">
        <f>IF(Z12="",0,IF(Z12="優勝",点数換算表!$B$15,IF(Z12="準優勝",点数換算表!$C$15,IF(Z12="ベスト4",点数換算表!$D$15,IF(Z12="ベスト8",点数換算表!$E$15,IF(Z12="ベスト16",点数換算表!$F$15,""))))))</f>
        <v>0</v>
      </c>
      <c r="AB12" s="15"/>
      <c r="AC12" s="13">
        <f>IF(AB12="",0,IF(AB12="優勝",点数換算表!$B$16,IF(AB12="準優勝",点数換算表!$C$16,IF(AB12="ベスト4",点数換算表!$D$16,IF(AB12="ベスト8",点数換算表!$E$16,IF(AB12="ベスト16",点数換算表!$F$16,IF(AB12="ベスト32",点数換算表!$G$16,"")))))))</f>
        <v>0</v>
      </c>
      <c r="AD12" s="15"/>
      <c r="AE12" s="13">
        <f>IF(AD12="",0,IF(AD12="優勝",点数換算表!$B$17,IF(AD12="準優勝",点数換算表!$C$17,IF(AD12="ベスト4",点数換算表!$D$17,IF(AD12="ベスト8",点数換算表!$E$17,IF(AD12="ベスト16",点数換算表!$F$17,IF(AD12="ベスト32",点数換算表!$G$17,"")))))))</f>
        <v>0</v>
      </c>
      <c r="AF12" s="15"/>
      <c r="AG12" s="13">
        <f>IF(AF12="",0,IF(AF12="優勝",点数換算表!$B$18,IF(AF12="準優勝",点数換算表!$C$18,IF(AF12="ベスト4",点数換算表!$D$18,IF(AF12="ベスト8",点数換算表!$E$18,点数換算表!$F$18)))))</f>
        <v>0</v>
      </c>
      <c r="AH12" s="15"/>
      <c r="AI12" s="13">
        <f>IF(AH12="",0,IF(AH12="優勝",点数換算表!$B$19,IF(AH12="準優勝",点数換算表!$C$19,IF(AH12="ベスト4",点数換算表!$D$19,IF(AH12="ベスト8",点数換算表!$E$19,点数換算表!$F$19)))))</f>
        <v>0</v>
      </c>
    </row>
    <row r="13" spans="1:35">
      <c r="A13" s="13">
        <v>10</v>
      </c>
      <c r="B13" s="13" t="s">
        <v>336</v>
      </c>
      <c r="C13" s="13" t="s">
        <v>334</v>
      </c>
      <c r="D13" s="13">
        <v>3</v>
      </c>
      <c r="E13" s="21" t="s">
        <v>333</v>
      </c>
      <c r="F13" s="27" t="s">
        <v>540</v>
      </c>
      <c r="G13" s="13">
        <f t="shared" si="0"/>
        <v>284</v>
      </c>
      <c r="H13" s="15"/>
      <c r="I13" s="13">
        <f>IF(H13="",0,IF(H13="優勝",[1]点数換算表!$B$2,IF(H13="準優勝",[1]点数換算表!$C$2,IF(H13="ベスト4",[1]点数換算表!$D$2,[1]点数換算表!$E$2))))</f>
        <v>0</v>
      </c>
      <c r="J13" s="15"/>
      <c r="K13" s="13">
        <f>IF(J13="",0,IF(J13="優勝",点数換算表!$B$3,IF(J13="準優勝",点数換算表!$C$3,IF(J13="ベスト4",点数換算表!$D$3,点数換算表!$E$3))))</f>
        <v>0</v>
      </c>
      <c r="L13" s="15" t="s">
        <v>8</v>
      </c>
      <c r="M13" s="13">
        <f>IF(L13="",0,IF(L13="優勝",点数換算表!$B$4,IF(L13="準優勝",点数換算表!$C$4,IF(L13="ベスト4",点数換算表!$D$4,IF(L13="ベスト8",点数換算表!$E$4,IF(L13="ベスト16",点数換算表!$F$4,""))))))</f>
        <v>80</v>
      </c>
      <c r="N13" s="15" t="s">
        <v>7</v>
      </c>
      <c r="O13" s="13">
        <f>IF(N13="",0,IF(N13="優勝",点数換算表!$B$5,IF(N13="準優勝",点数換算表!$C$5,IF(N13="ベスト4",点数換算表!$D$5,IF(N13="ベスト8",点数換算表!$E$5,IF(N13="ベスト16",点数換算表!$F$5,IF(N13="ベスト32",点数換算表!$G$5,"")))))))</f>
        <v>100</v>
      </c>
      <c r="P13" s="15"/>
      <c r="Q13" s="13">
        <f>IF(P13="",0,IF(P13="優勝",点数換算表!$B$6,IF(P13="準優勝",点数換算表!$C$6,IF(P13="ベスト4",点数換算表!$D$6,IF(P13="ベスト8",点数換算表!$E$6,IF(P13="ベスト16",点数換算表!$F$6,IF(P13="ベスト32",点数換算表!$G$6,"")))))))</f>
        <v>0</v>
      </c>
      <c r="R13" s="15"/>
      <c r="S13" s="13">
        <f>IF(R13="",0,IF(R13="優勝",点数換算表!$B$7,IF(R13="準優勝",点数換算表!$C$7,IF(R13="ベスト4",点数換算表!$D$7,IF(R13="ベスト8",点数換算表!$E$7,点数換算表!$F$7)))))</f>
        <v>0</v>
      </c>
      <c r="T13" s="15"/>
      <c r="U13" s="13">
        <f>IF(T13="",0,IF(T13="優勝",点数換算表!$B$8,IF(T13="準優勝",点数換算表!$C$8,IF(T13="ベスト4",点数換算表!$D$8,IF(T13="ベスト8",点数換算表!$E$8,点数換算表!$F$8)))))</f>
        <v>0</v>
      </c>
      <c r="V13" s="15"/>
      <c r="W13" s="13">
        <f>IF(V13="",0,IF(V13="優勝",点数換算表!$B$13,IF(V13="準優勝",点数換算表!$C$13,IF(V13="ベスト4",点数換算表!$D$13,点数換算表!$E$13))))</f>
        <v>0</v>
      </c>
      <c r="X13" s="15"/>
      <c r="Y13" s="13">
        <f>IF(X13="",0,IF(X13="優勝",点数換算表!$B$14,IF(X13="準優勝",点数換算表!$C$14,IF(X13="ベスト4",点数換算表!$D$14,点数換算表!$E$14))))</f>
        <v>0</v>
      </c>
      <c r="Z13" s="15" t="s">
        <v>8</v>
      </c>
      <c r="AA13" s="13">
        <f>IF(Z13="",0,IF(Z13="優勝",点数換算表!$B$15,IF(Z13="準優勝",点数換算表!$C$15,IF(Z13="ベスト4",点数換算表!$D$15,IF(Z13="ベスト8",点数換算表!$E$15,IF(Z13="ベスト16",点数換算表!$F$15,""))))))</f>
        <v>64</v>
      </c>
      <c r="AB13" s="15" t="s">
        <v>135</v>
      </c>
      <c r="AC13" s="13">
        <f>IF(AB13="",0,IF(AB13="優勝",点数換算表!$B$16,IF(AB13="準優勝",点数換算表!$C$16,IF(AB13="ベスト4",点数換算表!$D$16,IF(AB13="ベスト8",点数換算表!$E$16,IF(AB13="ベスト16",点数換算表!$F$16,IF(AB13="ベスト32",点数換算表!$G$16,"")))))))</f>
        <v>40</v>
      </c>
      <c r="AD13" s="15"/>
      <c r="AE13" s="13">
        <f>IF(AD13="",0,IF(AD13="優勝",点数換算表!$B$17,IF(AD13="準優勝",点数換算表!$C$17,IF(AD13="ベスト4",点数換算表!$D$17,IF(AD13="ベスト8",点数換算表!$E$17,IF(AD13="ベスト16",点数換算表!$F$17,IF(AD13="ベスト32",点数換算表!$G$17,"")))))))</f>
        <v>0</v>
      </c>
      <c r="AF13" s="15"/>
      <c r="AG13" s="13">
        <f>IF(AF13="",0,IF(AF13="優勝",点数換算表!$B$18,IF(AF13="準優勝",点数換算表!$C$18,IF(AF13="ベスト4",点数換算表!$D$18,IF(AF13="ベスト8",点数換算表!$E$18,点数換算表!$F$18)))))</f>
        <v>0</v>
      </c>
      <c r="AH13" s="15"/>
      <c r="AI13" s="13">
        <f>IF(AH13="",0,IF(AH13="優勝",点数換算表!$B$19,IF(AH13="準優勝",点数換算表!$C$19,IF(AH13="ベスト4",点数換算表!$D$19,IF(AH13="ベスト8",点数換算表!$E$19,点数換算表!$F$19)))))</f>
        <v>0</v>
      </c>
    </row>
    <row r="14" spans="1:35">
      <c r="A14" s="13">
        <v>11</v>
      </c>
      <c r="B14" s="13" t="s">
        <v>190</v>
      </c>
      <c r="C14" s="13" t="s">
        <v>181</v>
      </c>
      <c r="D14" s="13">
        <v>3</v>
      </c>
      <c r="E14" s="18" t="s">
        <v>179</v>
      </c>
      <c r="F14" s="27" t="s">
        <v>540</v>
      </c>
      <c r="G14" s="13">
        <f t="shared" si="0"/>
        <v>256</v>
      </c>
      <c r="H14" s="15"/>
      <c r="I14" s="13">
        <f>IF(H14="",0,IF(H14="優勝",[2]点数換算表!$B$2,IF(H14="準優勝",[2]点数換算表!$C$2,IF(H14="ベスト4",[2]点数換算表!$D$2,[2]点数換算表!$E$2))))</f>
        <v>0</v>
      </c>
      <c r="J14" s="15"/>
      <c r="K14" s="13">
        <f>IF(J14="",0,IF(J14="優勝",点数換算表!$B$3,IF(J14="準優勝",点数換算表!$C$3,IF(J14="ベスト4",点数換算表!$D$3,点数換算表!$E$3))))</f>
        <v>0</v>
      </c>
      <c r="L14" s="15" t="s">
        <v>6</v>
      </c>
      <c r="M14" s="13">
        <f>IF(L14="",0,IF(L14="優勝",点数換算表!$B$4,IF(L14="準優勝",点数換算表!$C$4,IF(L14="ベスト4",点数換算表!$D$4,IF(L14="ベスト8",点数換算表!$E$4,IF(L14="ベスト16",点数換算表!$F$4,""))))))</f>
        <v>60</v>
      </c>
      <c r="N14" s="15"/>
      <c r="O14" s="13">
        <f>IF(N14="",0,IF(N14="優勝",点数換算表!$B$5,IF(N14="準優勝",点数換算表!$C$5,IF(N14="ベスト4",点数換算表!$D$5,IF(N14="ベスト8",点数換算表!$E$5,IF(N14="ベスト16",点数換算表!$F$5,IF(N14="ベスト32",点数換算表!$G$5,"")))))))</f>
        <v>0</v>
      </c>
      <c r="P14" s="15" t="s">
        <v>135</v>
      </c>
      <c r="Q14" s="13">
        <f>IF(P14="",0,IF(P14="優勝",点数換算表!$B$6,IF(P14="準優勝",点数換算表!$C$6,IF(P14="ベスト4",点数換算表!$D$6,IF(P14="ベスト8",点数換算表!$E$6,IF(P14="ベスト16",点数換算表!$F$6,IF(P14="ベスト32",点数換算表!$G$6,"")))))))</f>
        <v>100</v>
      </c>
      <c r="R14" s="15"/>
      <c r="S14" s="13">
        <f>IF(R14="",0,IF(R14="優勝",点数換算表!$B$7,IF(R14="準優勝",点数換算表!$C$7,IF(R14="ベスト4",点数換算表!$D$7,IF(R14="ベスト8",点数換算表!$E$7,点数換算表!$F$7)))))</f>
        <v>0</v>
      </c>
      <c r="T14" s="15"/>
      <c r="U14" s="13">
        <f>IF(T14="",0,IF(T14="優勝",点数換算表!$B$8,IF(T14="準優勝",点数換算表!$C$8,IF(T14="ベスト4",点数換算表!$D$8,IF(T14="ベスト8",点数換算表!$E$8,点数換算表!$F$8)))))</f>
        <v>0</v>
      </c>
      <c r="V14" s="15"/>
      <c r="W14" s="13">
        <f>IF(V14="",0,IF(V14="優勝",点数換算表!$B$13,IF(V14="準優勝",点数換算表!$C$13,IF(V14="ベスト4",点数換算表!$D$13,点数換算表!$E$13))))</f>
        <v>0</v>
      </c>
      <c r="X14" s="15"/>
      <c r="Y14" s="13">
        <f>IF(X14="",0,IF(X14="優勝",点数換算表!$B$14,IF(X14="準優勝",点数換算表!$C$14,IF(X14="ベスト4",点数換算表!$D$14,点数換算表!$E$14))))</f>
        <v>0</v>
      </c>
      <c r="Z14" s="15" t="s">
        <v>7</v>
      </c>
      <c r="AA14" s="13">
        <f>IF(Z14="",0,IF(Z14="優勝",点数換算表!$B$15,IF(Z14="準優勝",点数換算表!$C$15,IF(Z14="ベスト4",点数換算表!$D$15,IF(Z14="ベスト8",点数換算表!$E$15,IF(Z14="ベスト16",点数換算表!$F$15,""))))))</f>
        <v>16</v>
      </c>
      <c r="AB14" s="15" t="s">
        <v>7</v>
      </c>
      <c r="AC14" s="13">
        <f>IF(AB14="",0,IF(AB14="優勝",点数換算表!$B$16,IF(AB14="準優勝",点数換算表!$C$16,IF(AB14="ベスト4",点数換算表!$D$16,IF(AB14="ベスト8",点数換算表!$E$16,IF(AB14="ベスト16",点数換算表!$F$16,IF(AB14="ベスト32",点数換算表!$G$16,"")))))))</f>
        <v>80</v>
      </c>
      <c r="AD14" s="15"/>
      <c r="AE14" s="13">
        <f>IF(AD14="",0,IF(AD14="優勝",点数換算表!$B$17,IF(AD14="準優勝",点数換算表!$C$17,IF(AD14="ベスト4",点数換算表!$D$17,IF(AD14="ベスト8",点数換算表!$E$17,IF(AD14="ベスト16",点数換算表!$F$17,IF(AD14="ベスト32",点数換算表!$G$17,"")))))))</f>
        <v>0</v>
      </c>
      <c r="AF14" s="15"/>
      <c r="AG14" s="13">
        <f>IF(AF14="",0,IF(AF14="優勝",点数換算表!$B$18,IF(AF14="準優勝",点数換算表!$C$18,IF(AF14="ベスト4",点数換算表!$D$18,IF(AF14="ベスト8",点数換算表!$E$18,点数換算表!$F$18)))))</f>
        <v>0</v>
      </c>
      <c r="AH14" s="15"/>
      <c r="AI14" s="13">
        <f>IF(AH14="",0,IF(AH14="優勝",点数換算表!$B$19,IF(AH14="準優勝",点数換算表!$C$19,IF(AH14="ベスト4",点数換算表!$D$19,IF(AH14="ベスト8",点数換算表!$E$19,点数換算表!$F$19)))))</f>
        <v>0</v>
      </c>
    </row>
    <row r="15" spans="1:35">
      <c r="A15" s="13">
        <v>12</v>
      </c>
      <c r="B15" s="13" t="s">
        <v>744</v>
      </c>
      <c r="C15" s="13" t="s">
        <v>30</v>
      </c>
      <c r="D15" s="13">
        <v>1</v>
      </c>
      <c r="E15" s="16" t="s">
        <v>177</v>
      </c>
      <c r="F15" s="26" t="s">
        <v>539</v>
      </c>
      <c r="G15" s="13">
        <f t="shared" si="0"/>
        <v>250</v>
      </c>
      <c r="H15" s="13"/>
      <c r="I15" s="13">
        <f>IF(H15="",0,IF(H15="優勝",[2]点数換算表!$B$2,IF(H15="準優勝",[2]点数換算表!$C$2,IF(H15="ベスト4",[2]点数換算表!$D$2,[2]点数換算表!$E$2))))</f>
        <v>0</v>
      </c>
      <c r="J15" s="13"/>
      <c r="K15" s="13">
        <f>IF(J15="",0,IF(J15="優勝",点数換算表!$B$3,IF(J15="準優勝",点数換算表!$C$3,IF(J15="ベスト4",点数換算表!$D$3,点数換算表!$E$3))))</f>
        <v>0</v>
      </c>
      <c r="L15" s="15"/>
      <c r="M15" s="13">
        <f>IF(L15="",0,IF(L15="優勝",点数換算表!$B$4,IF(L15="準優勝",点数換算表!$C$4,IF(L15="ベスト4",点数換算表!$D$4,IF(L15="ベスト8",点数換算表!$E$4,IF(L15="ベスト16",点数換算表!$F$4,""))))))</f>
        <v>0</v>
      </c>
      <c r="N15" s="15" t="s">
        <v>9</v>
      </c>
      <c r="O15" s="13">
        <f>IF(N15="",0,IF(N15="優勝",点数換算表!$B$5,IF(N15="準優勝",点数換算表!$C$5,IF(N15="ベスト4",点数換算表!$D$5,IF(N15="ベスト8",点数換算表!$E$5,IF(N15="ベスト16",点数換算表!$F$5,IF(N15="ベスト32",点数換算表!$G$5,"")))))))</f>
        <v>150</v>
      </c>
      <c r="P15" s="15" t="s">
        <v>135</v>
      </c>
      <c r="Q15" s="13">
        <f>IF(P15="",0,IF(P15="優勝",点数換算表!$B$6,IF(P15="準優勝",点数換算表!$C$6,IF(P15="ベスト4",点数換算表!$D$6,IF(P15="ベスト8",点数換算表!$E$6,IF(P15="ベスト16",点数換算表!$F$6,IF(P15="ベスト32",点数換算表!$G$6,"")))))))</f>
        <v>100</v>
      </c>
      <c r="R15" s="15"/>
      <c r="S15" s="13">
        <f>IF(R15="",0,IF(R15="優勝",点数換算表!$B$7,IF(R15="準優勝",点数換算表!$C$7,IF(R15="ベスト4",点数換算表!$D$7,IF(R15="ベスト8",点数換算表!$E$7,点数換算表!$F$7)))))</f>
        <v>0</v>
      </c>
      <c r="T15" s="15"/>
      <c r="U15" s="13">
        <f>IF(T15="",0,IF(T15="優勝",点数換算表!$B$8,IF(T15="準優勝",点数換算表!$C$8,IF(T15="ベスト4",点数換算表!$D$8,IF(T15="ベスト8",点数換算表!$E$8,点数換算表!$F$8)))))</f>
        <v>0</v>
      </c>
      <c r="V15" s="15"/>
      <c r="W15" s="13">
        <f>IF(V15="",0,IF(V15="優勝",点数換算表!$B$13,IF(V15="準優勝",点数換算表!$C$13,IF(V15="ベスト4",点数換算表!$D$13,点数換算表!$E$13))))</f>
        <v>0</v>
      </c>
      <c r="X15" s="15"/>
      <c r="Y15" s="13">
        <f>IF(X15="",0,IF(X15="優勝",点数換算表!$B$14,IF(X15="準優勝",点数換算表!$C$14,IF(X15="ベスト4",点数換算表!$D$14,点数換算表!$E$14))))</f>
        <v>0</v>
      </c>
      <c r="Z15" s="15"/>
      <c r="AA15" s="13">
        <f>IF(Z15="",0,IF(Z15="優勝",点数換算表!$B$15,IF(Z15="準優勝",点数換算表!$C$15,IF(Z15="ベスト4",点数換算表!$D$15,IF(Z15="ベスト8",点数換算表!$E$15,IF(Z15="ベスト16",点数換算表!$F$15,""))))))</f>
        <v>0</v>
      </c>
      <c r="AB15" s="15"/>
      <c r="AC15" s="13">
        <f>IF(AB15="",0,IF(AB15="優勝",点数換算表!$B$16,IF(AB15="準優勝",点数換算表!$C$16,IF(AB15="ベスト4",点数換算表!$D$16,IF(AB15="ベスト8",点数換算表!$E$16,IF(AB15="ベスト16",点数換算表!$F$16,IF(AB15="ベスト32",点数換算表!$G$16,"")))))))</f>
        <v>0</v>
      </c>
      <c r="AD15" s="15"/>
      <c r="AE15" s="13">
        <f>IF(AD15="",0,IF(AD15="優勝",点数換算表!$B$17,IF(AD15="準優勝",点数換算表!$C$17,IF(AD15="ベスト4",点数換算表!$D$17,IF(AD15="ベスト8",点数換算表!$E$17,IF(AD15="ベスト16",点数換算表!$F$17,IF(AD15="ベスト32",点数換算表!$G$17,"")))))))</f>
        <v>0</v>
      </c>
      <c r="AF15" s="15"/>
      <c r="AG15" s="13">
        <f>IF(AF15="",0,IF(AF15="優勝",点数換算表!$B$18,IF(AF15="準優勝",点数換算表!$C$18,IF(AF15="ベスト4",点数換算表!$D$18,IF(AF15="ベスト8",点数換算表!$E$18,点数換算表!$F$18)))))</f>
        <v>0</v>
      </c>
      <c r="AH15" s="15"/>
      <c r="AI15" s="13">
        <f>IF(AH15="",0,IF(AH15="優勝",点数換算表!$B$19,IF(AH15="準優勝",点数換算表!$C$19,IF(AH15="ベスト4",点数換算表!$D$19,IF(AH15="ベスト8",点数換算表!$E$19,点数換算表!$F$19)))))</f>
        <v>0</v>
      </c>
    </row>
    <row r="16" spans="1:35">
      <c r="A16" s="13">
        <v>13</v>
      </c>
      <c r="B16" s="15" t="s">
        <v>53</v>
      </c>
      <c r="C16" s="15" t="s">
        <v>44</v>
      </c>
      <c r="D16" s="15">
        <v>2</v>
      </c>
      <c r="E16" s="16" t="s">
        <v>177</v>
      </c>
      <c r="F16" s="26" t="s">
        <v>539</v>
      </c>
      <c r="G16" s="13">
        <f t="shared" si="0"/>
        <v>240</v>
      </c>
      <c r="H16" s="15"/>
      <c r="I16" s="13">
        <f>IF(H16="",0,IF(H16="優勝",点数換算表!$B$2,IF(H16="準優勝",点数換算表!$C$2,IF(H16="ベスト4",点数換算表!$D$2,点数換算表!$E$2))))</f>
        <v>0</v>
      </c>
      <c r="J16" s="15"/>
      <c r="K16" s="13">
        <f>IF(J16="",0,IF(J16="優勝",点数換算表!$B$3,IF(J16="準優勝",点数換算表!$C$3,IF(J16="ベスト4",点数換算表!$D$3,点数換算表!$E$3))))</f>
        <v>0</v>
      </c>
      <c r="L16" s="15"/>
      <c r="M16" s="13">
        <f>IF(L16="",0,IF(L16="優勝",点数換算表!$B$4,IF(L16="準優勝",点数換算表!$C$4,IF(L16="ベスト4",点数換算表!$D$4,IF(L16="ベスト8",点数換算表!$E$4,IF(L16="ベスト16",点数換算表!$F$4,""))))))</f>
        <v>0</v>
      </c>
      <c r="N16" s="15" t="s">
        <v>7</v>
      </c>
      <c r="O16" s="13">
        <f>IF(N16="",0,IF(N16="優勝",点数換算表!$B$5,IF(N16="準優勝",点数換算表!$C$5,IF(N16="ベスト4",点数換算表!$D$5,IF(N16="ベスト8",点数換算表!$E$5,IF(N16="ベスト16",点数換算表!$F$5,IF(N16="ベスト32",点数換算表!$G$5,"")))))))</f>
        <v>100</v>
      </c>
      <c r="P16" s="15" t="s">
        <v>135</v>
      </c>
      <c r="Q16" s="13">
        <f>IF(P16="",0,IF(P16="優勝",点数換算表!$B$6,IF(P16="準優勝",点数換算表!$C$6,IF(P16="ベスト4",点数換算表!$D$6,IF(P16="ベスト8",点数換算表!$E$6,IF(P16="ベスト16",点数換算表!$F$6,IF(P16="ベスト32",点数換算表!$G$6,"")))))))</f>
        <v>100</v>
      </c>
      <c r="R16" s="15"/>
      <c r="S16" s="13">
        <f>IF(R16="",0,IF(R16="優勝",点数換算表!$B$7,IF(R16="準優勝",点数換算表!$C$7,IF(R16="ベスト4",点数換算表!$D$7,IF(R16="ベスト8",点数換算表!$E$7,点数換算表!$F$7)))))</f>
        <v>0</v>
      </c>
      <c r="T16" s="15"/>
      <c r="U16" s="13">
        <f>IF(T16="",0,IF(T16="優勝",点数換算表!$B$8,IF(T16="準優勝",点数換算表!$C$8,IF(T16="ベスト4",点数換算表!$D$8,IF(T16="ベスト8",点数換算表!$E$8,点数換算表!$F$8)))))</f>
        <v>0</v>
      </c>
      <c r="V16" s="15"/>
      <c r="W16" s="13">
        <f>IF(V16="",0,IF(V16="優勝",点数換算表!$B$13,IF(V16="準優勝",点数換算表!$C$13,IF(V16="ベスト4",点数換算表!$D$13,点数換算表!$E$13))))</f>
        <v>0</v>
      </c>
      <c r="X16" s="15"/>
      <c r="Y16" s="13">
        <f>IF(X16="",0,IF(X16="優勝",点数換算表!$B$14,IF(X16="準優勝",点数換算表!$C$14,IF(X16="ベスト4",点数換算表!$D$14,点数換算表!$E$14))))</f>
        <v>0</v>
      </c>
      <c r="Z16" s="15"/>
      <c r="AA16" s="13">
        <f>IF(Z16="",0,IF(Z16="優勝",点数換算表!$B$15,IF(Z16="準優勝",点数換算表!$C$15,IF(Z16="ベスト4",点数換算表!$D$15,IF(Z16="ベスト8",点数換算表!$E$15,IF(Z16="ベスト16",点数換算表!$F$15,""))))))</f>
        <v>0</v>
      </c>
      <c r="AB16" s="15" t="s">
        <v>135</v>
      </c>
      <c r="AC16" s="13">
        <f>IF(AB16="",0,IF(AB16="優勝",点数換算表!$B$16,IF(AB16="準優勝",点数換算表!$C$16,IF(AB16="ベスト4",点数換算表!$D$16,IF(AB16="ベスト8",点数換算表!$E$16,IF(AB16="ベスト16",点数換算表!$F$16,IF(AB16="ベスト32",点数換算表!$G$16,"")))))))</f>
        <v>40</v>
      </c>
      <c r="AD16" s="15"/>
      <c r="AE16" s="13">
        <f>IF(AD16="",0,IF(AD16="優勝",点数換算表!$B$17,IF(AD16="準優勝",点数換算表!$C$17,IF(AD16="ベスト4",点数換算表!$D$17,IF(AD16="ベスト8",点数換算表!$E$17,IF(AD16="ベスト16",点数換算表!$F$17,IF(AD16="ベスト32",点数換算表!$G$17,"")))))))</f>
        <v>0</v>
      </c>
      <c r="AF16" s="15"/>
      <c r="AG16" s="13">
        <f>IF(AF16="",0,IF(AF16="優勝",点数換算表!$B$18,IF(AF16="準優勝",点数換算表!$C$18,IF(AF16="ベスト4",点数換算表!$D$18,IF(AF16="ベスト8",点数換算表!$E$18,点数換算表!$F$18)))))</f>
        <v>0</v>
      </c>
      <c r="AH16" s="15"/>
      <c r="AI16" s="13">
        <f>IF(AH16="",0,IF(AH16="優勝",点数換算表!$B$19,IF(AH16="準優勝",点数換算表!$C$19,IF(AH16="ベスト4",点数換算表!$D$19,IF(AH16="ベスト8",点数換算表!$E$19,点数換算表!$F$19)))))</f>
        <v>0</v>
      </c>
    </row>
    <row r="17" spans="1:35">
      <c r="A17" s="13">
        <v>14</v>
      </c>
      <c r="B17" s="15" t="s">
        <v>95</v>
      </c>
      <c r="C17" s="15" t="s">
        <v>51</v>
      </c>
      <c r="D17" s="15">
        <v>3</v>
      </c>
      <c r="E17" s="16" t="s">
        <v>177</v>
      </c>
      <c r="F17" s="26" t="s">
        <v>539</v>
      </c>
      <c r="G17" s="13">
        <f t="shared" si="0"/>
        <v>230</v>
      </c>
      <c r="H17" s="15"/>
      <c r="I17" s="13">
        <f>IF(H17="",0,IF(H17="優勝",点数換算表!$B$2,IF(H17="準優勝",点数換算表!$C$2,IF(H17="ベスト4",点数換算表!$D$2,点数換算表!$E$2))))</f>
        <v>0</v>
      </c>
      <c r="J17" s="15"/>
      <c r="K17" s="13">
        <f>IF(J17="",0,IF(J17="優勝",点数換算表!$B$3,IF(J17="準優勝",点数換算表!$C$3,IF(J17="ベスト4",点数換算表!$D$3,点数換算表!$E$3))))</f>
        <v>0</v>
      </c>
      <c r="L17" s="15"/>
      <c r="M17" s="13">
        <f>IF(L17="",0,IF(L17="優勝",点数換算表!$B$4,IF(L17="準優勝",点数換算表!$C$4,IF(L17="ベスト4",点数換算表!$D$4,IF(L17="ベスト8",点数換算表!$E$4,IF(L17="ベスト16",点数換算表!$F$4,""))))))</f>
        <v>0</v>
      </c>
      <c r="N17" s="15" t="s">
        <v>135</v>
      </c>
      <c r="O17" s="13">
        <f>IF(N17="",0,IF(N17="優勝",点数換算表!$B$5,IF(N17="準優勝",点数換算表!$C$5,IF(N17="ベスト4",点数換算表!$D$5,IF(N17="ベスト8",点数換算表!$E$5,IF(N17="ベスト16",点数換算表!$F$5,IF(N17="ベスト32",点数換算表!$G$5,"")))))))</f>
        <v>50</v>
      </c>
      <c r="P17" s="15" t="s">
        <v>135</v>
      </c>
      <c r="Q17" s="13">
        <f>IF(P17="",0,IF(P17="優勝",点数換算表!$B$6,IF(P17="準優勝",点数換算表!$C$6,IF(P17="ベスト4",点数換算表!$D$6,IF(P17="ベスト8",点数換算表!$E$6,IF(P17="ベスト16",点数換算表!$F$6,IF(P17="ベスト32",点数換算表!$G$6,"")))))))</f>
        <v>100</v>
      </c>
      <c r="R17" s="15"/>
      <c r="S17" s="13">
        <f>IF(R17="",0,IF(R17="優勝",点数換算表!$B$7,IF(R17="準優勝",点数換算表!$C$7,IF(R17="ベスト4",点数換算表!$D$7,IF(R17="ベスト8",点数換算表!$E$7,点数換算表!$F$7)))))</f>
        <v>0</v>
      </c>
      <c r="T17" s="15"/>
      <c r="U17" s="13">
        <f>IF(T17="",0,IF(T17="優勝",点数換算表!$B$8,IF(T17="準優勝",点数換算表!$C$8,IF(T17="ベスト4",点数換算表!$D$8,IF(T17="ベスト8",点数換算表!$E$8,点数換算表!$F$8)))))</f>
        <v>0</v>
      </c>
      <c r="V17" s="15"/>
      <c r="W17" s="13">
        <f>IF(V17="",0,IF(V17="優勝",点数換算表!$B$13,IF(V17="準優勝",点数換算表!$C$13,IF(V17="ベスト4",点数換算表!$D$13,点数換算表!$E$13))))</f>
        <v>0</v>
      </c>
      <c r="X17" s="15"/>
      <c r="Y17" s="13">
        <f>IF(X17="",0,IF(X17="優勝",点数換算表!$B$14,IF(X17="準優勝",点数換算表!$C$14,IF(X17="ベスト4",点数換算表!$D$14,点数換算表!$E$14))))</f>
        <v>0</v>
      </c>
      <c r="Z17" s="15"/>
      <c r="AA17" s="13">
        <f>IF(Z17="",0,IF(Z17="優勝",点数換算表!$B$15,IF(Z17="準優勝",点数換算表!$C$15,IF(Z17="ベスト4",点数換算表!$D$15,IF(Z17="ベスト8",点数換算表!$E$15,IF(Z17="ベスト16",点数換算表!$F$15,""))))))</f>
        <v>0</v>
      </c>
      <c r="AB17" s="15"/>
      <c r="AC17" s="13">
        <f>IF(AB17="",0,IF(AB17="優勝",点数換算表!$B$16,IF(AB17="準優勝",点数換算表!$C$16,IF(AB17="ベスト4",点数換算表!$D$16,IF(AB17="ベスト8",点数換算表!$E$16,IF(AB17="ベスト16",点数換算表!$F$16,IF(AB17="ベスト32",点数換算表!$G$16,"")))))))</f>
        <v>0</v>
      </c>
      <c r="AD17" s="15" t="s">
        <v>135</v>
      </c>
      <c r="AE17" s="13">
        <f>IF(AD17="",0,IF(AD17="優勝",点数換算表!$B$17,IF(AD17="準優勝",点数換算表!$C$17,IF(AD17="ベスト4",点数換算表!$D$17,IF(AD17="ベスト8",点数換算表!$E$17,IF(AD17="ベスト16",点数換算表!$F$17,IF(AD17="ベスト32",点数換算表!$G$17,"")))))))</f>
        <v>80</v>
      </c>
      <c r="AF17" s="15"/>
      <c r="AG17" s="13">
        <f>IF(AF17="",0,IF(AF17="優勝",点数換算表!$B$18,IF(AF17="準優勝",点数換算表!$C$18,IF(AF17="ベスト4",点数換算表!$D$18,IF(AF17="ベスト8",点数換算表!$E$18,点数換算表!$F$18)))))</f>
        <v>0</v>
      </c>
      <c r="AH17" s="15"/>
      <c r="AI17" s="13">
        <f>IF(AH17="",0,IF(AH17="優勝",点数換算表!$B$19,IF(AH17="準優勝",点数換算表!$C$19,IF(AH17="ベスト4",点数換算表!$D$19,IF(AH17="ベスト8",点数換算表!$E$19,点数換算表!$F$19)))))</f>
        <v>0</v>
      </c>
    </row>
    <row r="18" spans="1:35">
      <c r="A18" s="13">
        <v>15</v>
      </c>
      <c r="B18" s="13" t="s">
        <v>197</v>
      </c>
      <c r="C18" s="13" t="s">
        <v>178</v>
      </c>
      <c r="D18" s="13">
        <v>3</v>
      </c>
      <c r="E18" s="18" t="s">
        <v>179</v>
      </c>
      <c r="F18" s="27" t="s">
        <v>540</v>
      </c>
      <c r="G18" s="13">
        <f t="shared" si="0"/>
        <v>220</v>
      </c>
      <c r="H18" s="15"/>
      <c r="I18" s="13">
        <f>IF(H18="",0,IF(H18="優勝",[2]点数換算表!$B$2,IF(H18="準優勝",[2]点数換算表!$C$2,IF(H18="ベスト4",[2]点数換算表!$D$2,[2]点数換算表!$E$2))))</f>
        <v>0</v>
      </c>
      <c r="J18" s="15"/>
      <c r="K18" s="13">
        <f>IF(J18="",0,IF(J18="優勝",点数換算表!$B$3,IF(J18="準優勝",点数換算表!$C$3,IF(J18="ベスト4",点数換算表!$D$3,点数換算表!$E$3))))</f>
        <v>0</v>
      </c>
      <c r="L18" s="15"/>
      <c r="M18" s="13">
        <f>IF(L18="",0,IF(L18="優勝",点数換算表!$B$4,IF(L18="準優勝",点数換算表!$C$4,IF(L18="ベスト4",点数換算表!$D$4,IF(L18="ベスト8",点数換算表!$E$4,IF(L18="ベスト16",点数換算表!$F$4,""))))))</f>
        <v>0</v>
      </c>
      <c r="N18" s="15" t="s">
        <v>7</v>
      </c>
      <c r="O18" s="13">
        <f>IF(N18="",0,IF(N18="優勝",点数換算表!$B$5,IF(N18="準優勝",点数換算表!$C$5,IF(N18="ベスト4",点数換算表!$D$5,IF(N18="ベスト8",点数換算表!$E$5,IF(N18="ベスト16",点数換算表!$F$5,IF(N18="ベスト32",点数換算表!$G$5,"")))))))</f>
        <v>100</v>
      </c>
      <c r="P18" s="15"/>
      <c r="Q18" s="13">
        <f>IF(P18="",0,IF(P18="優勝",点数換算表!$B$6,IF(P18="準優勝",点数換算表!$C$6,IF(P18="ベスト4",点数換算表!$D$6,IF(P18="ベスト8",点数換算表!$E$6,IF(P18="ベスト16",点数換算表!$F$6,IF(P18="ベスト32",点数換算表!$G$6,"")))))))</f>
        <v>0</v>
      </c>
      <c r="R18" s="15"/>
      <c r="S18" s="13">
        <f>IF(R18="",0,IF(R18="優勝",点数換算表!$B$7,IF(R18="準優勝",点数換算表!$C$7,IF(R18="ベスト4",点数換算表!$D$7,IF(R18="ベスト8",点数換算表!$E$7,点数換算表!$F$7)))))</f>
        <v>0</v>
      </c>
      <c r="T18" s="15"/>
      <c r="U18" s="13">
        <f>IF(T18="",0,IF(T18="優勝",点数換算表!$B$8,IF(T18="準優勝",点数換算表!$C$8,IF(T18="ベスト4",点数換算表!$D$8,IF(T18="ベスト8",点数換算表!$E$8,点数換算表!$F$8)))))</f>
        <v>0</v>
      </c>
      <c r="V18" s="15"/>
      <c r="W18" s="13">
        <f>IF(V18="",0,IF(V18="優勝",点数換算表!$B$13,IF(V18="準優勝",点数換算表!$C$13,IF(V18="ベスト4",点数換算表!$D$13,点数換算表!$E$13))))</f>
        <v>0</v>
      </c>
      <c r="X18" s="15"/>
      <c r="Y18" s="13">
        <f>IF(X18="",0,IF(X18="優勝",点数換算表!$B$14,IF(X18="準優勝",点数換算表!$C$14,IF(X18="ベスト4",点数換算表!$D$14,点数換算表!$E$14))))</f>
        <v>0</v>
      </c>
      <c r="Z18" s="15"/>
      <c r="AA18" s="13">
        <f>IF(Z18="",0,IF(Z18="優勝",点数換算表!$B$15,IF(Z18="準優勝",点数換算表!$C$15,IF(Z18="ベスト4",点数換算表!$D$15,IF(Z18="ベスト8",点数換算表!$E$15,IF(Z18="ベスト16",点数換算表!$F$15,""))))))</f>
        <v>0</v>
      </c>
      <c r="AB18" s="15" t="s">
        <v>9</v>
      </c>
      <c r="AC18" s="13">
        <f>IF(AB18="",0,IF(AB18="優勝",点数換算表!$B$16,IF(AB18="準優勝",点数換算表!$C$16,IF(AB18="ベスト4",点数換算表!$D$16,IF(AB18="ベスト8",点数換算表!$E$16,IF(AB18="ベスト16",点数換算表!$F$16,IF(AB18="ベスト32",点数換算表!$G$16,"")))))))</f>
        <v>120</v>
      </c>
      <c r="AD18" s="15"/>
      <c r="AE18" s="13">
        <f>IF(AD18="",0,IF(AD18="優勝",点数換算表!$B$17,IF(AD18="準優勝",点数換算表!$C$17,IF(AD18="ベスト4",点数換算表!$D$17,IF(AD18="ベスト8",点数換算表!$E$17,IF(AD18="ベスト16",点数換算表!$F$17,IF(AD18="ベスト32",点数換算表!$G$17,"")))))))</f>
        <v>0</v>
      </c>
      <c r="AF18" s="15"/>
      <c r="AG18" s="13">
        <f>IF(AF18="",0,IF(AF18="優勝",点数換算表!$B$18,IF(AF18="準優勝",点数換算表!$C$18,IF(AF18="ベスト4",点数換算表!$D$18,IF(AF18="ベスト8",点数換算表!$E$18,点数換算表!$F$18)))))</f>
        <v>0</v>
      </c>
      <c r="AH18" s="15"/>
      <c r="AI18" s="13">
        <f>IF(AH18="",0,IF(AH18="優勝",点数換算表!$B$19,IF(AH18="準優勝",点数換算表!$C$19,IF(AH18="ベスト4",点数換算表!$D$19,IF(AH18="ベスト8",点数換算表!$E$19,点数換算表!$F$19)))))</f>
        <v>0</v>
      </c>
    </row>
    <row r="19" spans="1:35">
      <c r="A19" s="13">
        <v>16</v>
      </c>
      <c r="B19" s="15" t="s">
        <v>45</v>
      </c>
      <c r="C19" s="15" t="s">
        <v>33</v>
      </c>
      <c r="D19" s="15">
        <v>2</v>
      </c>
      <c r="E19" s="16" t="s">
        <v>177</v>
      </c>
      <c r="F19" s="26" t="s">
        <v>539</v>
      </c>
      <c r="G19" s="13">
        <f t="shared" si="0"/>
        <v>210</v>
      </c>
      <c r="H19" s="15"/>
      <c r="I19" s="13">
        <f>IF(H19="",0,IF(H19="優勝",点数換算表!$B$2,IF(H19="準優勝",点数換算表!$C$2,IF(H19="ベスト4",点数換算表!$D$2,点数換算表!$E$2))))</f>
        <v>0</v>
      </c>
      <c r="J19" s="15"/>
      <c r="K19" s="13">
        <f>IF(J19="",0,IF(J19="優勝",点数換算表!$B$3,IF(J19="準優勝",点数換算表!$C$3,IF(J19="ベスト4",点数換算表!$D$3,点数換算表!$E$3))))</f>
        <v>0</v>
      </c>
      <c r="L19" s="15"/>
      <c r="M19" s="13">
        <f>IF(L19="",0,IF(L19="優勝",点数換算表!$B$4,IF(L19="準優勝",点数換算表!$C$4,IF(L19="ベスト4",点数換算表!$D$4,IF(L19="ベスト8",点数換算表!$E$4,IF(L19="ベスト16",点数換算表!$F$4,""))))))</f>
        <v>0</v>
      </c>
      <c r="N19" s="15" t="s">
        <v>135</v>
      </c>
      <c r="O19" s="13">
        <f>IF(N19="",0,IF(N19="優勝",点数換算表!$B$5,IF(N19="準優勝",点数換算表!$C$5,IF(N19="ベスト4",点数換算表!$D$5,IF(N19="ベスト8",点数換算表!$E$5,IF(N19="ベスト16",点数換算表!$F$5,IF(N19="ベスト32",点数換算表!$G$5,"")))))))</f>
        <v>50</v>
      </c>
      <c r="P19" s="15"/>
      <c r="Q19" s="13">
        <f>IF(P19="",0,IF(P19="優勝",点数換算表!$B$6,IF(P19="準優勝",点数換算表!$C$6,IF(P19="ベスト4",点数換算表!$D$6,IF(P19="ベスト8",点数換算表!$E$6,IF(P19="ベスト16",点数換算表!$F$6,IF(P19="ベスト32",点数換算表!$G$6,"")))))))</f>
        <v>0</v>
      </c>
      <c r="R19" s="15"/>
      <c r="S19" s="13">
        <f>IF(R19="",0,IF(R19="優勝",点数換算表!$B$7,IF(R19="準優勝",点数換算表!$C$7,IF(R19="ベスト4",点数換算表!$D$7,IF(R19="ベスト8",点数換算表!$E$7,点数換算表!$F$7)))))</f>
        <v>0</v>
      </c>
      <c r="T19" s="15"/>
      <c r="U19" s="13">
        <f>IF(T19="",0,IF(T19="優勝",点数換算表!$B$8,IF(T19="準優勝",点数換算表!$C$8,IF(T19="ベスト4",点数換算表!$D$8,IF(T19="ベスト8",点数換算表!$E$8,点数換算表!$F$8)))))</f>
        <v>0</v>
      </c>
      <c r="V19" s="15"/>
      <c r="W19" s="13">
        <f>IF(V19="",0,IF(V19="優勝",点数換算表!$B$13,IF(V19="準優勝",点数換算表!$C$13,IF(V19="ベスト4",点数換算表!$D$13,点数換算表!$E$13))))</f>
        <v>0</v>
      </c>
      <c r="X19" s="15"/>
      <c r="Y19" s="13">
        <f>IF(X19="",0,IF(X19="優勝",点数換算表!$B$14,IF(X19="準優勝",点数換算表!$C$14,IF(X19="ベスト4",点数換算表!$D$14,点数換算表!$E$14))))</f>
        <v>0</v>
      </c>
      <c r="Z19" s="15"/>
      <c r="AA19" s="13">
        <f>IF(Z19="",0,IF(Z19="優勝",点数換算表!$B$15,IF(Z19="準優勝",点数換算表!$C$15,IF(Z19="ベスト4",点数換算表!$D$15,IF(Z19="ベスト8",点数換算表!$E$15,IF(Z19="ベスト16",点数換算表!$F$15,""))))))</f>
        <v>0</v>
      </c>
      <c r="AB19" s="15" t="s">
        <v>7</v>
      </c>
      <c r="AC19" s="13">
        <f>IF(AB19="",0,IF(AB19="優勝",点数換算表!$B$16,IF(AB19="準優勝",点数換算表!$C$16,IF(AB19="ベスト4",点数換算表!$D$16,IF(AB19="ベスト8",点数換算表!$E$16,IF(AB19="ベスト16",点数換算表!$F$16,IF(AB19="ベスト32",点数換算表!$G$16,"")))))))</f>
        <v>80</v>
      </c>
      <c r="AD19" s="15" t="s">
        <v>135</v>
      </c>
      <c r="AE19" s="13">
        <f>IF(AD19="",0,IF(AD19="優勝",点数換算表!$B$17,IF(AD19="準優勝",点数換算表!$C$17,IF(AD19="ベスト4",点数換算表!$D$17,IF(AD19="ベスト8",点数換算表!$E$17,IF(AD19="ベスト16",点数換算表!$F$17,IF(AD19="ベスト32",点数換算表!$G$17,"")))))))</f>
        <v>80</v>
      </c>
      <c r="AF19" s="15"/>
      <c r="AG19" s="13">
        <f>IF(AF19="",0,IF(AF19="優勝",点数換算表!$B$18,IF(AF19="準優勝",点数換算表!$C$18,IF(AF19="ベスト4",点数換算表!$D$18,IF(AF19="ベスト8",点数換算表!$E$18,点数換算表!$F$18)))))</f>
        <v>0</v>
      </c>
      <c r="AH19" s="15"/>
      <c r="AI19" s="13">
        <f>IF(AH19="",0,IF(AH19="優勝",点数換算表!$B$19,IF(AH19="準優勝",点数換算表!$C$19,IF(AH19="ベスト4",点数換算表!$D$19,IF(AH19="ベスト8",点数換算表!$E$19,点数換算表!$F$19)))))</f>
        <v>0</v>
      </c>
    </row>
    <row r="20" spans="1:35">
      <c r="A20" s="13">
        <v>17</v>
      </c>
      <c r="B20" s="15" t="s">
        <v>43</v>
      </c>
      <c r="C20" s="15" t="s">
        <v>44</v>
      </c>
      <c r="D20" s="15">
        <v>3</v>
      </c>
      <c r="E20" s="16" t="s">
        <v>177</v>
      </c>
      <c r="F20" s="26" t="s">
        <v>539</v>
      </c>
      <c r="G20" s="13">
        <f t="shared" si="0"/>
        <v>210</v>
      </c>
      <c r="H20" s="15"/>
      <c r="I20" s="13">
        <f>IF(H20="",0,IF(H20="優勝",点数換算表!$B$2,IF(H20="準優勝",点数換算表!$C$2,IF(H20="ベスト4",点数換算表!$D$2,点数換算表!$E$2))))</f>
        <v>0</v>
      </c>
      <c r="J20" s="15"/>
      <c r="K20" s="13">
        <f>IF(J20="",0,IF(J20="優勝",点数換算表!$B$3,IF(J20="準優勝",点数換算表!$C$3,IF(J20="ベスト4",点数換算表!$D$3,点数換算表!$E$3))))</f>
        <v>0</v>
      </c>
      <c r="L20" s="15" t="s">
        <v>7</v>
      </c>
      <c r="M20" s="13">
        <f>IF(L20="",0,IF(L20="優勝",点数換算表!$B$4,IF(L20="準優勝",点数換算表!$C$4,IF(L20="ベスト4",点数換算表!$D$4,IF(L20="ベスト8",点数換算表!$E$4,IF(L20="ベスト16",点数換算表!$F$4,""))))))</f>
        <v>20</v>
      </c>
      <c r="N20" s="15" t="s">
        <v>135</v>
      </c>
      <c r="O20" s="13">
        <f>IF(N20="",0,IF(N20="優勝",点数換算表!$B$5,IF(N20="準優勝",点数換算表!$C$5,IF(N20="ベスト4",点数換算表!$D$5,IF(N20="ベスト8",点数換算表!$E$5,IF(N20="ベスト16",点数換算表!$F$5,IF(N20="ベスト32",点数換算表!$G$5,"")))))))</f>
        <v>50</v>
      </c>
      <c r="P20" s="15" t="s">
        <v>135</v>
      </c>
      <c r="Q20" s="13">
        <f>IF(P20="",0,IF(P20="優勝",点数換算表!$B$6,IF(P20="準優勝",点数換算表!$C$6,IF(P20="ベスト4",点数換算表!$D$6,IF(P20="ベスト8",点数換算表!$E$6,IF(P20="ベスト16",点数換算表!$F$6,IF(P20="ベスト32",点数換算表!$G$6,"")))))))</f>
        <v>100</v>
      </c>
      <c r="R20" s="15"/>
      <c r="S20" s="13">
        <f>IF(R20="",0,IF(R20="優勝",点数換算表!$B$7,IF(R20="準優勝",点数換算表!$C$7,IF(R20="ベスト4",点数換算表!$D$7,IF(R20="ベスト8",点数換算表!$E$7,点数換算表!$F$7)))))</f>
        <v>0</v>
      </c>
      <c r="T20" s="15"/>
      <c r="U20" s="13">
        <f>IF(T20="",0,IF(T20="優勝",点数換算表!$B$8,IF(T20="準優勝",点数換算表!$C$8,IF(T20="ベスト4",点数換算表!$D$8,IF(T20="ベスト8",点数換算表!$E$8,点数換算表!$F$8)))))</f>
        <v>0</v>
      </c>
      <c r="V20" s="15"/>
      <c r="W20" s="13">
        <f>IF(V20="",0,IF(V20="優勝",点数換算表!$B$13,IF(V20="準優勝",点数換算表!$C$13,IF(V20="ベスト4",点数換算表!$D$13,点数換算表!$E$13))))</f>
        <v>0</v>
      </c>
      <c r="X20" s="15"/>
      <c r="Y20" s="13">
        <f>IF(X20="",0,IF(X20="優勝",点数換算表!$B$14,IF(X20="準優勝",点数換算表!$C$14,IF(X20="ベスト4",点数換算表!$D$14,点数換算表!$E$14))))</f>
        <v>0</v>
      </c>
      <c r="Z20" s="15"/>
      <c r="AA20" s="13">
        <f>IF(Z20="",0,IF(Z20="優勝",点数換算表!$B$15,IF(Z20="準優勝",点数換算表!$C$15,IF(Z20="ベスト4",点数換算表!$D$15,IF(Z20="ベスト8",点数換算表!$E$15,IF(Z20="ベスト16",点数換算表!$F$15,""))))))</f>
        <v>0</v>
      </c>
      <c r="AB20" s="15" t="s">
        <v>135</v>
      </c>
      <c r="AC20" s="13">
        <f>IF(AB20="",0,IF(AB20="優勝",点数換算表!$B$16,IF(AB20="準優勝",点数換算表!$C$16,IF(AB20="ベスト4",点数換算表!$D$16,IF(AB20="ベスト8",点数換算表!$E$16,IF(AB20="ベスト16",点数換算表!$F$16,IF(AB20="ベスト32",点数換算表!$G$16,"")))))))</f>
        <v>40</v>
      </c>
      <c r="AD20" s="15"/>
      <c r="AE20" s="13">
        <f>IF(AD20="",0,IF(AD20="優勝",点数換算表!$B$17,IF(AD20="準優勝",点数換算表!$C$17,IF(AD20="ベスト4",点数換算表!$D$17,IF(AD20="ベスト8",点数換算表!$E$17,IF(AD20="ベスト16",点数換算表!$F$17,IF(AD20="ベスト32",点数換算表!$G$17,"")))))))</f>
        <v>0</v>
      </c>
      <c r="AF20" s="15"/>
      <c r="AG20" s="13">
        <f>IF(AF20="",0,IF(AF20="優勝",点数換算表!$B$18,IF(AF20="準優勝",点数換算表!$C$18,IF(AF20="ベスト4",点数換算表!$D$18,IF(AF20="ベスト8",点数換算表!$E$18,点数換算表!$F$18)))))</f>
        <v>0</v>
      </c>
      <c r="AH20" s="15"/>
      <c r="AI20" s="13">
        <f>IF(AH20="",0,IF(AH20="優勝",点数換算表!$B$19,IF(AH20="準優勝",点数換算表!$C$19,IF(AH20="ベスト4",点数換算表!$D$19,IF(AH20="ベスト8",点数換算表!$E$19,点数換算表!$F$19)))))</f>
        <v>0</v>
      </c>
    </row>
    <row r="21" spans="1:35">
      <c r="A21" s="13">
        <v>18</v>
      </c>
      <c r="B21" s="13" t="s">
        <v>194</v>
      </c>
      <c r="C21" s="13" t="s">
        <v>195</v>
      </c>
      <c r="D21" s="13">
        <v>3</v>
      </c>
      <c r="E21" s="18" t="s">
        <v>179</v>
      </c>
      <c r="F21" s="27" t="s">
        <v>540</v>
      </c>
      <c r="G21" s="13">
        <f t="shared" ref="G21:G45" si="1">MAX(I21,K21)+SUM(M21:U21)+MAX(W21,Y21)+SUM(AA21:AI21)</f>
        <v>210</v>
      </c>
      <c r="H21" s="15"/>
      <c r="I21" s="13">
        <f>IF(H21="",0,IF(H21="優勝",[2]点数換算表!$B$2,IF(H21="準優勝",[2]点数換算表!$C$2,IF(H21="ベスト4",[2]点数換算表!$D$2,[2]点数換算表!$E$2))))</f>
        <v>0</v>
      </c>
      <c r="J21" s="15"/>
      <c r="K21" s="13">
        <f>IF(J21="",0,IF(J21="優勝",点数換算表!$B$3,IF(J21="準優勝",点数換算表!$C$3,IF(J21="ベスト4",点数換算表!$D$3,点数換算表!$E$3))))</f>
        <v>0</v>
      </c>
      <c r="L21" s="15" t="s">
        <v>7</v>
      </c>
      <c r="M21" s="13">
        <f>IF(L21="",0,IF(L21="優勝",点数換算表!$B$4,IF(L21="準優勝",点数換算表!$C$4,IF(L21="ベスト4",点数換算表!$D$4,IF(L21="ベスト8",点数換算表!$E$4,IF(L21="ベスト16",点数換算表!$F$4,""))))))</f>
        <v>20</v>
      </c>
      <c r="N21" s="15" t="s">
        <v>135</v>
      </c>
      <c r="O21" s="13">
        <f>IF(N21="",0,IF(N21="優勝",点数換算表!$B$5,IF(N21="準優勝",点数換算表!$C$5,IF(N21="ベスト4",点数換算表!$D$5,IF(N21="ベスト8",点数換算表!$E$5,IF(N21="ベスト16",点数換算表!$F$5,IF(N21="ベスト32",点数換算表!$G$5,"")))))))</f>
        <v>50</v>
      </c>
      <c r="P21" s="15" t="s">
        <v>135</v>
      </c>
      <c r="Q21" s="13">
        <f>IF(P21="",0,IF(P21="優勝",点数換算表!$B$6,IF(P21="準優勝",点数換算表!$C$6,IF(P21="ベスト4",点数換算表!$D$6,IF(P21="ベスト8",点数換算表!$E$6,IF(P21="ベスト16",点数換算表!$F$6,IF(P21="ベスト32",点数換算表!$G$6,"")))))))</f>
        <v>100</v>
      </c>
      <c r="R21" s="15"/>
      <c r="S21" s="13">
        <f>IF(R21="",0,IF(R21="優勝",点数換算表!$B$7,IF(R21="準優勝",点数換算表!$C$7,IF(R21="ベスト4",点数換算表!$D$7,IF(R21="ベスト8",点数換算表!$E$7,点数換算表!$F$7)))))</f>
        <v>0</v>
      </c>
      <c r="T21" s="15"/>
      <c r="U21" s="13">
        <f>IF(T21="",0,IF(T21="優勝",点数換算表!$B$8,IF(T21="準優勝",点数換算表!$C$8,IF(T21="ベスト4",点数換算表!$D$8,IF(T21="ベスト8",点数換算表!$E$8,点数換算表!$F$8)))))</f>
        <v>0</v>
      </c>
      <c r="V21" s="15"/>
      <c r="W21" s="13">
        <f>IF(V21="",0,IF(V21="優勝",点数換算表!$B$13,IF(V21="準優勝",点数換算表!$C$13,IF(V21="ベスト4",点数換算表!$D$13,点数換算表!$E$13))))</f>
        <v>0</v>
      </c>
      <c r="X21" s="15"/>
      <c r="Y21" s="13">
        <f>IF(X21="",0,IF(X21="優勝",点数換算表!$B$14,IF(X21="準優勝",点数換算表!$C$14,IF(X21="ベスト4",点数換算表!$D$14,点数換算表!$E$14))))</f>
        <v>0</v>
      </c>
      <c r="Z21" s="15"/>
      <c r="AA21" s="13">
        <f>IF(Z21="",0,IF(Z21="優勝",点数換算表!$B$15,IF(Z21="準優勝",点数換算表!$C$15,IF(Z21="ベスト4",点数換算表!$D$15,IF(Z21="ベスト8",点数換算表!$E$15,IF(Z21="ベスト16",点数換算表!$F$15,""))))))</f>
        <v>0</v>
      </c>
      <c r="AB21" s="15" t="s">
        <v>135</v>
      </c>
      <c r="AC21" s="13">
        <f>IF(AB21="",0,IF(AB21="優勝",点数換算表!$B$16,IF(AB21="準優勝",点数換算表!$C$16,IF(AB21="ベスト4",点数換算表!$D$16,IF(AB21="ベスト8",点数換算表!$E$16,IF(AB21="ベスト16",点数換算表!$F$16,IF(AB21="ベスト32",点数換算表!$G$16,"")))))))</f>
        <v>40</v>
      </c>
      <c r="AD21" s="15"/>
      <c r="AE21" s="13">
        <f>IF(AD21="",0,IF(AD21="優勝",点数換算表!$B$17,IF(AD21="準優勝",点数換算表!$C$17,IF(AD21="ベスト4",点数換算表!$D$17,IF(AD21="ベスト8",点数換算表!$E$17,IF(AD21="ベスト16",点数換算表!$F$17,IF(AD21="ベスト32",点数換算表!$G$17,"")))))))</f>
        <v>0</v>
      </c>
      <c r="AF21" s="15"/>
      <c r="AG21" s="13">
        <f>IF(AF21="",0,IF(AF21="優勝",点数換算表!$B$18,IF(AF21="準優勝",点数換算表!$C$18,IF(AF21="ベスト4",点数換算表!$D$18,IF(AF21="ベスト8",点数換算表!$E$18,点数換算表!$F$18)))))</f>
        <v>0</v>
      </c>
      <c r="AH21" s="15"/>
      <c r="AI21" s="13">
        <f>IF(AH21="",0,IF(AH21="優勝",点数換算表!$B$19,IF(AH21="準優勝",点数換算表!$C$19,IF(AH21="ベスト4",点数換算表!$D$19,IF(AH21="ベスト8",点数換算表!$E$19,点数換算表!$F$19)))))</f>
        <v>0</v>
      </c>
    </row>
    <row r="22" spans="1:35">
      <c r="A22" s="13">
        <v>19</v>
      </c>
      <c r="B22" s="13" t="s">
        <v>696</v>
      </c>
      <c r="C22" s="13" t="s">
        <v>697</v>
      </c>
      <c r="D22" s="13">
        <v>1</v>
      </c>
      <c r="E22" s="18" t="s">
        <v>179</v>
      </c>
      <c r="F22" s="27" t="s">
        <v>540</v>
      </c>
      <c r="G22" s="13">
        <f t="shared" si="1"/>
        <v>200</v>
      </c>
      <c r="H22" s="15"/>
      <c r="I22" s="13">
        <f>IF(H22="",0,IF(H22="優勝",[2]点数換算表!$B$2,IF(H22="準優勝",[2]点数換算表!$C$2,IF(H22="ベスト4",[2]点数換算表!$D$2,[2]点数換算表!$E$2))))</f>
        <v>0</v>
      </c>
      <c r="J22" s="15"/>
      <c r="K22" s="13">
        <f>IF(J22="",0,IF(J22="優勝",点数換算表!$B$3,IF(J22="準優勝",点数換算表!$C$3,IF(J22="ベスト4",点数換算表!$D$3,点数換算表!$E$3))))</f>
        <v>0</v>
      </c>
      <c r="L22" s="15"/>
      <c r="M22" s="13">
        <f>IF(L22="",0,IF(L22="優勝",点数換算表!$B$4,IF(L22="準優勝",点数換算表!$C$4,IF(L22="ベスト4",点数換算表!$D$4,IF(L22="ベスト8",点数換算表!$E$4,IF(L22="ベスト16",点数換算表!$F$4,""))))))</f>
        <v>0</v>
      </c>
      <c r="N22" s="15" t="s">
        <v>6</v>
      </c>
      <c r="O22" s="13">
        <f>IF(N22="",0,IF(N22="優勝",点数換算表!$B$5,IF(N22="準優勝",点数換算表!$C$5,IF(N22="ベスト4",点数換算表!$D$5,IF(N22="ベスト8",点数換算表!$E$5,IF(N22="ベスト16",点数換算表!$F$5,IF(N22="ベスト32",点数換算表!$G$5,"")))))))</f>
        <v>200</v>
      </c>
      <c r="P22" s="15"/>
      <c r="Q22" s="13">
        <f>IF(P22="",0,IF(P22="優勝",点数換算表!$B$6,IF(P22="準優勝",点数換算表!$C$6,IF(P22="ベスト4",点数換算表!$D$6,IF(P22="ベスト8",点数換算表!$E$6,IF(P22="ベスト16",点数換算表!$F$6,IF(P22="ベスト32",点数換算表!$G$6,"")))))))</f>
        <v>0</v>
      </c>
      <c r="R22" s="15"/>
      <c r="S22" s="13">
        <f>IF(R22="",0,IF(R22="優勝",点数換算表!$B$7,IF(R22="準優勝",点数換算表!$C$7,IF(R22="ベスト4",点数換算表!$D$7,IF(R22="ベスト8",点数換算表!$E$7,点数換算表!$F$7)))))</f>
        <v>0</v>
      </c>
      <c r="T22" s="15"/>
      <c r="U22" s="13">
        <f>IF(T22="",0,IF(T22="優勝",点数換算表!$B$8,IF(T22="準優勝",点数換算表!$C$8,IF(T22="ベスト4",点数換算表!$D$8,IF(T22="ベスト8",点数換算表!$E$8,点数換算表!$F$8)))))</f>
        <v>0</v>
      </c>
      <c r="V22" s="15"/>
      <c r="W22" s="13">
        <f>IF(V22="",0,IF(V22="優勝",点数換算表!$B$13,IF(V22="準優勝",点数換算表!$C$13,IF(V22="ベスト4",点数換算表!$D$13,点数換算表!$E$13))))</f>
        <v>0</v>
      </c>
      <c r="X22" s="15"/>
      <c r="Y22" s="13">
        <f>IF(X22="",0,IF(X22="優勝",点数換算表!$B$14,IF(X22="準優勝",点数換算表!$C$14,IF(X22="ベスト4",点数換算表!$D$14,点数換算表!$E$14))))</f>
        <v>0</v>
      </c>
      <c r="Z22" s="15"/>
      <c r="AA22" s="13">
        <f>IF(Z22="",0,IF(Z22="優勝",点数換算表!$B$15,IF(Z22="準優勝",点数換算表!$C$15,IF(Z22="ベスト4",点数換算表!$D$15,IF(Z22="ベスト8",点数換算表!$E$15,IF(Z22="ベスト16",点数換算表!$F$15,""))))))</f>
        <v>0</v>
      </c>
      <c r="AB22" s="15"/>
      <c r="AC22" s="13">
        <f>IF(AB22="",0,IF(AB22="優勝",点数換算表!$B$16,IF(AB22="準優勝",点数換算表!$C$16,IF(AB22="ベスト4",点数換算表!$D$16,IF(AB22="ベスト8",点数換算表!$E$16,IF(AB22="ベスト16",点数換算表!$F$16,IF(AB22="ベスト32",点数換算表!$G$16,"")))))))</f>
        <v>0</v>
      </c>
      <c r="AD22" s="15"/>
      <c r="AE22" s="13">
        <f>IF(AD22="",0,IF(AD22="優勝",点数換算表!$B$17,IF(AD22="準優勝",点数換算表!$C$17,IF(AD22="ベスト4",点数換算表!$D$17,IF(AD22="ベスト8",点数換算表!$E$17,IF(AD22="ベスト16",点数換算表!$F$17,IF(AD22="ベスト32",点数換算表!$G$17,"")))))))</f>
        <v>0</v>
      </c>
      <c r="AF22" s="15"/>
      <c r="AG22" s="13">
        <f>IF(AF22="",0,IF(AF22="優勝",点数換算表!$B$18,IF(AF22="準優勝",点数換算表!$C$18,IF(AF22="ベスト4",点数換算表!$D$18,IF(AF22="ベスト8",点数換算表!$E$18,点数換算表!$F$18)))))</f>
        <v>0</v>
      </c>
      <c r="AH22" s="15"/>
      <c r="AI22" s="13">
        <f>IF(AH22="",0,IF(AH22="優勝",点数換算表!$B$19,IF(AH22="準優勝",点数換算表!$C$19,IF(AH22="ベスト4",点数換算表!$D$19,IF(AH22="ベスト8",点数換算表!$E$19,点数換算表!$F$19)))))</f>
        <v>0</v>
      </c>
    </row>
    <row r="23" spans="1:35">
      <c r="A23" s="13">
        <v>20</v>
      </c>
      <c r="B23" s="13" t="s">
        <v>780</v>
      </c>
      <c r="C23" s="13" t="s">
        <v>167</v>
      </c>
      <c r="D23" s="13">
        <v>1</v>
      </c>
      <c r="E23" s="47" t="s">
        <v>177</v>
      </c>
      <c r="F23" s="26" t="s">
        <v>539</v>
      </c>
      <c r="G23" s="13">
        <f t="shared" si="1"/>
        <v>200</v>
      </c>
      <c r="H23" s="15"/>
      <c r="I23" s="13">
        <f>IF(H23="",0,IF(H23="優勝",[5]点数換算表!$B$2,IF(H23="準優勝",[5]点数換算表!$C$2,IF(H23="ベスト4",[5]点数換算表!$D$2,[5]点数換算表!$E$2))))</f>
        <v>0</v>
      </c>
      <c r="J23" s="15"/>
      <c r="K23" s="13">
        <f>IF(J23="",0,IF(J23="優勝",点数換算表!$B$3,IF(J23="準優勝",点数換算表!$C$3,IF(J23="ベスト4",点数換算表!$D$3,点数換算表!$E$3))))</f>
        <v>0</v>
      </c>
      <c r="L23" s="15"/>
      <c r="M23" s="13">
        <f>IF(L23="",0,IF(L23="優勝",点数換算表!$B$4,IF(L23="準優勝",点数換算表!$C$4,IF(L23="ベスト4",点数換算表!$D$4,IF(L23="ベスト8",点数換算表!$E$4,IF(L23="ベスト16",点数換算表!$F$4,""))))))</f>
        <v>0</v>
      </c>
      <c r="N23" s="15"/>
      <c r="O23" s="13">
        <f>IF(N23="",0,IF(N23="優勝",点数換算表!$B$5,IF(N23="準優勝",点数換算表!$C$5,IF(N23="ベスト4",点数換算表!$D$5,IF(N23="ベスト8",点数換算表!$E$5,IF(N23="ベスト16",点数換算表!$F$5,IF(N23="ベスト32",点数換算表!$G$5,"")))))))</f>
        <v>0</v>
      </c>
      <c r="P23" s="15" t="s">
        <v>7</v>
      </c>
      <c r="Q23" s="13">
        <f>IF(P23="",0,IF(P23="優勝",点数換算表!$B$6,IF(P23="準優勝",点数換算表!$C$6,IF(P23="ベスト4",点数換算表!$D$6,IF(P23="ベスト8",点数換算表!$E$6,IF(P23="ベスト16",点数換算表!$F$6,IF(P23="ベスト32",点数換算表!$G$6,"")))))))</f>
        <v>200</v>
      </c>
      <c r="R23" s="15"/>
      <c r="S23" s="13">
        <f>IF(R23="",0,IF(R23="優勝",点数換算表!$B$7,IF(R23="準優勝",点数換算表!$C$7,IF(R23="ベスト4",点数換算表!$D$7,IF(R23="ベスト8",点数換算表!$E$7,点数換算表!$F$7)))))</f>
        <v>0</v>
      </c>
      <c r="T23" s="15"/>
      <c r="U23" s="13">
        <f>IF(T23="",0,IF(T23="優勝",点数換算表!$B$8,IF(T23="準優勝",点数換算表!$C$8,IF(T23="ベスト4",点数換算表!$D$8,IF(T23="ベスト8",点数換算表!$E$8,点数換算表!$F$8)))))</f>
        <v>0</v>
      </c>
      <c r="V23" s="15"/>
      <c r="W23" s="13">
        <f>IF(V23="",0,IF(V23="優勝",点数換算表!$B$13,IF(V23="準優勝",点数換算表!$C$13,IF(V23="ベスト4",点数換算表!$D$13,点数換算表!$E$13))))</f>
        <v>0</v>
      </c>
      <c r="X23" s="15"/>
      <c r="Y23" s="13">
        <f>IF(X23="",0,IF(X23="優勝",点数換算表!$B$14,IF(X23="準優勝",点数換算表!$C$14,IF(X23="ベスト4",点数換算表!$D$14,点数換算表!$E$14))))</f>
        <v>0</v>
      </c>
      <c r="Z23" s="15"/>
      <c r="AA23" s="13">
        <f>IF(Z23="",0,IF(Z23="優勝",点数換算表!$B$15,IF(Z23="準優勝",点数換算表!$C$15,IF(Z23="ベスト4",点数換算表!$D$15,IF(Z23="ベスト8",点数換算表!$E$15,IF(Z23="ベスト16",点数換算表!$F$15,""))))))</f>
        <v>0</v>
      </c>
      <c r="AB23" s="15"/>
      <c r="AC23" s="13">
        <f>IF(AB23="",0,IF(AB23="優勝",点数換算表!$B$16,IF(AB23="準優勝",点数換算表!$C$16,IF(AB23="ベスト4",点数換算表!$D$16,IF(AB23="ベスト8",点数換算表!$E$16,IF(AB23="ベスト16",点数換算表!$F$16,IF(AB23="ベスト32",点数換算表!$G$16,"")))))))</f>
        <v>0</v>
      </c>
      <c r="AD23" s="15"/>
      <c r="AE23" s="13">
        <f>IF(AD23="",0,IF(AD23="優勝",点数換算表!$B$17,IF(AD23="準優勝",点数換算表!$C$17,IF(AD23="ベスト4",点数換算表!$D$17,IF(AD23="ベスト8",点数換算表!$E$17,IF(AD23="ベスト16",点数換算表!$F$17,IF(AD23="ベスト32",点数換算表!$G$17,"")))))))</f>
        <v>0</v>
      </c>
      <c r="AF23" s="15"/>
      <c r="AG23" s="13">
        <f>IF(AF23="",0,IF(AF23="優勝",点数換算表!$B$18,IF(AF23="準優勝",点数換算表!$C$18,IF(AF23="ベスト4",点数換算表!$D$18,IF(AF23="ベスト8",点数換算表!$E$18,点数換算表!$F$18)))))</f>
        <v>0</v>
      </c>
      <c r="AH23" s="15"/>
      <c r="AI23" s="13">
        <f>IF(AH23="",0,IF(AH23="優勝",点数換算表!$B$19,IF(AH23="準優勝",点数換算表!$C$19,IF(AH23="ベスト4",点数換算表!$D$19,IF(AH23="ベスト8",点数換算表!$E$19,点数換算表!$F$19)))))</f>
        <v>0</v>
      </c>
    </row>
    <row r="24" spans="1:35">
      <c r="A24" s="13">
        <v>21</v>
      </c>
      <c r="B24" s="15" t="s">
        <v>46</v>
      </c>
      <c r="C24" s="15" t="s">
        <v>44</v>
      </c>
      <c r="D24" s="15">
        <v>3</v>
      </c>
      <c r="E24" s="16" t="s">
        <v>177</v>
      </c>
      <c r="F24" s="26" t="s">
        <v>539</v>
      </c>
      <c r="G24" s="13">
        <f t="shared" si="1"/>
        <v>190</v>
      </c>
      <c r="H24" s="15"/>
      <c r="I24" s="13">
        <f>IF(H24="",0,IF(H24="優勝",点数換算表!$B$2,IF(H24="準優勝",点数換算表!$C$2,IF(H24="ベスト4",点数換算表!$D$2,点数換算表!$E$2))))</f>
        <v>0</v>
      </c>
      <c r="J24" s="15"/>
      <c r="K24" s="13">
        <f>IF(J24="",0,IF(J24="優勝",点数換算表!$B$3,IF(J24="準優勝",点数換算表!$C$3,IF(J24="ベスト4",点数換算表!$D$3,点数換算表!$E$3))))</f>
        <v>0</v>
      </c>
      <c r="L24" s="15" t="s">
        <v>7</v>
      </c>
      <c r="M24" s="13">
        <f>IF(L24="",0,IF(L24="優勝",点数換算表!$B$4,IF(L24="準優勝",点数換算表!$C$4,IF(L24="ベスト4",点数換算表!$D$4,IF(L24="ベスト8",点数換算表!$E$4,IF(L24="ベスト16",点数換算表!$F$4,""))))))</f>
        <v>20</v>
      </c>
      <c r="N24" s="15" t="s">
        <v>135</v>
      </c>
      <c r="O24" s="13">
        <f>IF(N24="",0,IF(N24="優勝",点数換算表!$B$5,IF(N24="準優勝",点数換算表!$C$5,IF(N24="ベスト4",点数換算表!$D$5,IF(N24="ベスト8",点数換算表!$E$5,IF(N24="ベスト16",点数換算表!$F$5,IF(N24="ベスト32",点数換算表!$G$5,"")))))))</f>
        <v>50</v>
      </c>
      <c r="P24" s="15"/>
      <c r="Q24" s="13">
        <f>IF(P24="",0,IF(P24="優勝",点数換算表!$B$6,IF(P24="準優勝",点数換算表!$C$6,IF(P24="ベスト4",点数換算表!$D$6,IF(P24="ベスト8",点数換算表!$E$6,IF(P24="ベスト16",点数換算表!$F$6,IF(P24="ベスト32",点数換算表!$G$6,"")))))))</f>
        <v>0</v>
      </c>
      <c r="R24" s="15"/>
      <c r="S24" s="13">
        <f>IF(R24="",0,IF(R24="優勝",点数換算表!$B$7,IF(R24="準優勝",点数換算表!$C$7,IF(R24="ベスト4",点数換算表!$D$7,IF(R24="ベスト8",点数換算表!$E$7,点数換算表!$F$7)))))</f>
        <v>0</v>
      </c>
      <c r="T24" s="15"/>
      <c r="U24" s="13">
        <f>IF(T24="",0,IF(T24="優勝",点数換算表!$B$8,IF(T24="準優勝",点数換算表!$C$8,IF(T24="ベスト4",点数換算表!$D$8,IF(T24="ベスト8",点数換算表!$E$8,点数換算表!$F$8)))))</f>
        <v>0</v>
      </c>
      <c r="V24" s="15"/>
      <c r="W24" s="13">
        <f>IF(V24="",0,IF(V24="優勝",点数換算表!$B$13,IF(V24="準優勝",点数換算表!$C$13,IF(V24="ベスト4",点数換算表!$D$13,点数換算表!$E$13))))</f>
        <v>0</v>
      </c>
      <c r="X24" s="15"/>
      <c r="Y24" s="13">
        <f>IF(X24="",0,IF(X24="優勝",点数換算表!$B$14,IF(X24="準優勝",点数換算表!$C$14,IF(X24="ベスト4",点数換算表!$D$14,点数換算表!$E$14))))</f>
        <v>0</v>
      </c>
      <c r="Z24" s="15"/>
      <c r="AA24" s="13">
        <f>IF(Z24="",0,IF(Z24="優勝",点数換算表!$B$15,IF(Z24="準優勝",点数換算表!$C$15,IF(Z24="ベスト4",点数換算表!$D$15,IF(Z24="ベスト8",点数換算表!$E$15,IF(Z24="ベスト16",点数換算表!$F$15,""))))))</f>
        <v>0</v>
      </c>
      <c r="AB24" s="15" t="s">
        <v>135</v>
      </c>
      <c r="AC24" s="13">
        <f>IF(AB24="",0,IF(AB24="優勝",点数換算表!$B$16,IF(AB24="準優勝",点数換算表!$C$16,IF(AB24="ベスト4",点数換算表!$D$16,IF(AB24="ベスト8",点数換算表!$E$16,IF(AB24="ベスト16",点数換算表!$F$16,IF(AB24="ベスト32",点数換算表!$G$16,"")))))))</f>
        <v>40</v>
      </c>
      <c r="AD24" s="15" t="s">
        <v>135</v>
      </c>
      <c r="AE24" s="13">
        <f>IF(AD24="",0,IF(AD24="優勝",点数換算表!$B$17,IF(AD24="準優勝",点数換算表!$C$17,IF(AD24="ベスト4",点数換算表!$D$17,IF(AD24="ベスト8",点数換算表!$E$17,IF(AD24="ベスト16",点数換算表!$F$17,IF(AD24="ベスト32",点数換算表!$G$17,"")))))))</f>
        <v>80</v>
      </c>
      <c r="AF24" s="15"/>
      <c r="AG24" s="13">
        <f>IF(AF24="",0,IF(AF24="優勝",点数換算表!$B$18,IF(AF24="準優勝",点数換算表!$C$18,IF(AF24="ベスト4",点数換算表!$D$18,IF(AF24="ベスト8",点数換算表!$E$18,点数換算表!$F$18)))))</f>
        <v>0</v>
      </c>
      <c r="AH24" s="15"/>
      <c r="AI24" s="13">
        <f>IF(AH24="",0,IF(AH24="優勝",点数換算表!$B$19,IF(AH24="準優勝",点数換算表!$C$19,IF(AH24="ベスト4",点数換算表!$D$19,IF(AH24="ベスト8",点数換算表!$E$19,点数換算表!$F$19)))))</f>
        <v>0</v>
      </c>
    </row>
    <row r="25" spans="1:35">
      <c r="A25" s="13">
        <v>22</v>
      </c>
      <c r="B25" s="13" t="s">
        <v>339</v>
      </c>
      <c r="C25" s="13" t="s">
        <v>334</v>
      </c>
      <c r="D25" s="13">
        <v>1</v>
      </c>
      <c r="E25" s="21" t="s">
        <v>333</v>
      </c>
      <c r="F25" s="27" t="s">
        <v>540</v>
      </c>
      <c r="G25" s="13">
        <f t="shared" si="1"/>
        <v>190</v>
      </c>
      <c r="H25" s="15"/>
      <c r="I25" s="13">
        <f>IF(H25="",0,IF(H25="優勝",[1]点数換算表!$B$2,IF(H25="準優勝",[1]点数換算表!$C$2,IF(H25="ベスト4",[1]点数換算表!$D$2,[1]点数換算表!$E$2))))</f>
        <v>0</v>
      </c>
      <c r="J25" s="15"/>
      <c r="K25" s="13">
        <f>IF(J25="",0,IF(J25="優勝",点数換算表!$B$3,IF(J25="準優勝",点数換算表!$C$3,IF(J25="ベスト4",点数換算表!$D$3,点数換算表!$E$3))))</f>
        <v>0</v>
      </c>
      <c r="L25" s="15" t="s">
        <v>9</v>
      </c>
      <c r="M25" s="13">
        <f>IF(L25="",0,IF(L25="優勝",点数換算表!$B$4,IF(L25="準優勝",点数換算表!$C$4,IF(L25="ベスト4",点数換算表!$D$4,IF(L25="ベスト8",点数換算表!$E$4,IF(L25="ベスト16",点数換算表!$F$4,""))))))</f>
        <v>40</v>
      </c>
      <c r="N25" s="15" t="s">
        <v>9</v>
      </c>
      <c r="O25" s="13">
        <f>IF(N25="",0,IF(N25="優勝",点数換算表!$B$5,IF(N25="準優勝",点数換算表!$C$5,IF(N25="ベスト4",点数換算表!$D$5,IF(N25="ベスト8",点数換算表!$E$5,IF(N25="ベスト16",点数換算表!$F$5,IF(N25="ベスト32",点数換算表!$G$5,"")))))))</f>
        <v>150</v>
      </c>
      <c r="P25" s="15"/>
      <c r="Q25" s="13">
        <f>IF(P25="",0,IF(P25="優勝",点数換算表!$B$6,IF(P25="準優勝",点数換算表!$C$6,IF(P25="ベスト4",点数換算表!$D$6,IF(P25="ベスト8",点数換算表!$E$6,IF(P25="ベスト16",点数換算表!$F$6,IF(P25="ベスト32",点数換算表!$G$6,"")))))))</f>
        <v>0</v>
      </c>
      <c r="R25" s="15"/>
      <c r="S25" s="13">
        <f>IF(R25="",0,IF(R25="優勝",点数換算表!$B$7,IF(R25="準優勝",点数換算表!$C$7,IF(R25="ベスト4",点数換算表!$D$7,IF(R25="ベスト8",点数換算表!$E$7,点数換算表!$F$7)))))</f>
        <v>0</v>
      </c>
      <c r="T25" s="15"/>
      <c r="U25" s="13">
        <f>IF(T25="",0,IF(T25="優勝",点数換算表!$B$8,IF(T25="準優勝",点数換算表!$C$8,IF(T25="ベスト4",点数換算表!$D$8,IF(T25="ベスト8",点数換算表!$E$8,点数換算表!$F$8)))))</f>
        <v>0</v>
      </c>
      <c r="V25" s="15"/>
      <c r="W25" s="13">
        <f>IF(V25="",0,IF(V25="優勝",点数換算表!$B$13,IF(V25="準優勝",点数換算表!$C$13,IF(V25="ベスト4",点数換算表!$D$13,点数換算表!$E$13))))</f>
        <v>0</v>
      </c>
      <c r="X25" s="15"/>
      <c r="Y25" s="13">
        <f>IF(X25="",0,IF(X25="優勝",点数換算表!$B$14,IF(X25="準優勝",点数換算表!$C$14,IF(X25="ベスト4",点数換算表!$D$14,点数換算表!$E$14))))</f>
        <v>0</v>
      </c>
      <c r="Z25" s="15"/>
      <c r="AA25" s="13">
        <f>IF(Z25="",0,IF(Z25="優勝",点数換算表!$B$15,IF(Z25="準優勝",点数換算表!$C$15,IF(Z25="ベスト4",点数換算表!$D$15,IF(Z25="ベスト8",点数換算表!$E$15,IF(Z25="ベスト16",点数換算表!$F$15,""))))))</f>
        <v>0</v>
      </c>
      <c r="AB25" s="15"/>
      <c r="AC25" s="13">
        <f>IF(AB25="",0,IF(AB25="優勝",点数換算表!$B$16,IF(AB25="準優勝",点数換算表!$C$16,IF(AB25="ベスト4",点数換算表!$D$16,IF(AB25="ベスト8",点数換算表!$E$16,IF(AB25="ベスト16",点数換算表!$F$16,IF(AB25="ベスト32",点数換算表!$G$16,"")))))))</f>
        <v>0</v>
      </c>
      <c r="AD25" s="15"/>
      <c r="AE25" s="13">
        <f>IF(AD25="",0,IF(AD25="優勝",点数換算表!$B$17,IF(AD25="準優勝",点数換算表!$C$17,IF(AD25="ベスト4",点数換算表!$D$17,IF(AD25="ベスト8",点数換算表!$E$17,IF(AD25="ベスト16",点数換算表!$F$17,IF(AD25="ベスト32",点数換算表!$G$17,"")))))))</f>
        <v>0</v>
      </c>
      <c r="AF25" s="15"/>
      <c r="AG25" s="13">
        <f>IF(AF25="",0,IF(AF25="優勝",点数換算表!$B$18,IF(AF25="準優勝",点数換算表!$C$18,IF(AF25="ベスト4",点数換算表!$D$18,IF(AF25="ベスト8",点数換算表!$E$18,点数換算表!$F$18)))))</f>
        <v>0</v>
      </c>
      <c r="AH25" s="15"/>
      <c r="AI25" s="13">
        <f>IF(AH25="",0,IF(AH25="優勝",点数換算表!$B$19,IF(AH25="準優勝",点数換算表!$C$19,IF(AH25="ベスト4",点数換算表!$D$19,IF(AH25="ベスト8",点数換算表!$E$19,点数換算表!$F$19)))))</f>
        <v>0</v>
      </c>
    </row>
    <row r="26" spans="1:35">
      <c r="A26" s="13">
        <v>23</v>
      </c>
      <c r="B26" s="13" t="s">
        <v>342</v>
      </c>
      <c r="C26" s="13" t="s">
        <v>332</v>
      </c>
      <c r="D26" s="13">
        <v>1</v>
      </c>
      <c r="E26" s="21" t="s">
        <v>333</v>
      </c>
      <c r="F26" s="27" t="s">
        <v>540</v>
      </c>
      <c r="G26" s="13">
        <f t="shared" si="1"/>
        <v>170</v>
      </c>
      <c r="H26" s="15"/>
      <c r="I26" s="13">
        <f>IF(H26="",0,IF(H26="優勝",[1]点数換算表!$B$2,IF(H26="準優勝",[1]点数換算表!$C$2,IF(H26="ベスト4",[1]点数換算表!$D$2,[1]点数換算表!$E$2))))</f>
        <v>0</v>
      </c>
      <c r="J26" s="15"/>
      <c r="K26" s="13">
        <f>IF(J26="",0,IF(J26="優勝",点数換算表!$B$3,IF(J26="準優勝",点数換算表!$C$3,IF(J26="ベスト4",点数換算表!$D$3,点数換算表!$E$3))))</f>
        <v>0</v>
      </c>
      <c r="L26" s="15" t="s">
        <v>7</v>
      </c>
      <c r="M26" s="13">
        <f>IF(L26="",0,IF(L26="優勝",点数換算表!$B$4,IF(L26="準優勝",点数換算表!$C$4,IF(L26="ベスト4",点数換算表!$D$4,IF(L26="ベスト8",点数換算表!$E$4,IF(L26="ベスト16",点数換算表!$F$4,""))))))</f>
        <v>20</v>
      </c>
      <c r="N26" s="15" t="s">
        <v>135</v>
      </c>
      <c r="O26" s="13">
        <f>IF(N26="",0,IF(N26="優勝",点数換算表!$B$5,IF(N26="準優勝",点数換算表!$C$5,IF(N26="ベスト4",点数換算表!$D$5,IF(N26="ベスト8",点数換算表!$E$5,IF(N26="ベスト16",点数換算表!$F$5,IF(N26="ベスト32",点数換算表!$G$5,"")))))))</f>
        <v>50</v>
      </c>
      <c r="P26" s="15" t="s">
        <v>135</v>
      </c>
      <c r="Q26" s="13">
        <f>IF(P26="",0,IF(P26="優勝",点数換算表!$B$6,IF(P26="準優勝",点数換算表!$C$6,IF(P26="ベスト4",点数換算表!$D$6,IF(P26="ベスト8",点数換算表!$E$6,IF(P26="ベスト16",点数換算表!$F$6,IF(P26="ベスト32",点数換算表!$G$6,"")))))))</f>
        <v>100</v>
      </c>
      <c r="R26" s="15"/>
      <c r="S26" s="13">
        <f>IF(R26="",0,IF(R26="優勝",点数換算表!$B$7,IF(R26="準優勝",点数換算表!$C$7,IF(R26="ベスト4",点数換算表!$D$7,IF(R26="ベスト8",点数換算表!$E$7,点数換算表!$F$7)))))</f>
        <v>0</v>
      </c>
      <c r="T26" s="15"/>
      <c r="U26" s="13">
        <f>IF(T26="",0,IF(T26="優勝",点数換算表!$B$8,IF(T26="準優勝",点数換算表!$C$8,IF(T26="ベスト4",点数換算表!$D$8,IF(T26="ベスト8",点数換算表!$E$8,点数換算表!$F$8)))))</f>
        <v>0</v>
      </c>
      <c r="V26" s="15"/>
      <c r="W26" s="13">
        <f>IF(V26="",0,IF(V26="優勝",点数換算表!$B$13,IF(V26="準優勝",点数換算表!$C$13,IF(V26="ベスト4",点数換算表!$D$13,点数換算表!$E$13))))</f>
        <v>0</v>
      </c>
      <c r="X26" s="15"/>
      <c r="Y26" s="13">
        <f>IF(X26="",0,IF(X26="優勝",点数換算表!$B$14,IF(X26="準優勝",点数換算表!$C$14,IF(X26="ベスト4",点数換算表!$D$14,点数換算表!$E$14))))</f>
        <v>0</v>
      </c>
      <c r="Z26" s="15"/>
      <c r="AA26" s="13">
        <f>IF(Z26="",0,IF(Z26="優勝",点数換算表!$B$15,IF(Z26="準優勝",点数換算表!$C$15,IF(Z26="ベスト4",点数換算表!$D$15,IF(Z26="ベスト8",点数換算表!$E$15,IF(Z26="ベスト16",点数換算表!$F$15,""))))))</f>
        <v>0</v>
      </c>
      <c r="AB26" s="15"/>
      <c r="AC26" s="13">
        <f>IF(AB26="",0,IF(AB26="優勝",点数換算表!$B$16,IF(AB26="準優勝",点数換算表!$C$16,IF(AB26="ベスト4",点数換算表!$D$16,IF(AB26="ベスト8",点数換算表!$E$16,IF(AB26="ベスト16",点数換算表!$F$16,IF(AB26="ベスト32",点数換算表!$G$16,"")))))))</f>
        <v>0</v>
      </c>
      <c r="AD26" s="15"/>
      <c r="AE26" s="13">
        <f>IF(AD26="",0,IF(AD26="優勝",点数換算表!$B$17,IF(AD26="準優勝",点数換算表!$C$17,IF(AD26="ベスト4",点数換算表!$D$17,IF(AD26="ベスト8",点数換算表!$E$17,IF(AD26="ベスト16",点数換算表!$F$17,IF(AD26="ベスト32",点数換算表!$G$17,"")))))))</f>
        <v>0</v>
      </c>
      <c r="AF26" s="15"/>
      <c r="AG26" s="13">
        <f>IF(AF26="",0,IF(AF26="優勝",点数換算表!$B$18,IF(AF26="準優勝",点数換算表!$C$18,IF(AF26="ベスト4",点数換算表!$D$18,IF(AF26="ベスト8",点数換算表!$E$18,点数換算表!$F$18)))))</f>
        <v>0</v>
      </c>
      <c r="AH26" s="15"/>
      <c r="AI26" s="13">
        <f>IF(AH26="",0,IF(AH26="優勝",点数換算表!$B$19,IF(AH26="準優勝",点数換算表!$C$19,IF(AH26="ベスト4",点数換算表!$D$19,IF(AH26="ベスト8",点数換算表!$E$19,点数換算表!$F$19)))))</f>
        <v>0</v>
      </c>
    </row>
    <row r="27" spans="1:35">
      <c r="A27" s="13">
        <v>24</v>
      </c>
      <c r="B27" s="13" t="s">
        <v>538</v>
      </c>
      <c r="C27" s="13" t="s">
        <v>30</v>
      </c>
      <c r="D27" s="13">
        <v>2</v>
      </c>
      <c r="E27" s="16" t="s">
        <v>177</v>
      </c>
      <c r="F27" s="26" t="s">
        <v>539</v>
      </c>
      <c r="G27" s="13">
        <f t="shared" si="1"/>
        <v>170</v>
      </c>
      <c r="H27" s="15"/>
      <c r="I27" s="13">
        <f>IF(H27="",0,IF(H27="優勝",点数換算表!$B$2,IF(H27="準優勝",点数換算表!$C$2,IF(H27="ベスト4",点数換算表!$D$2,点数換算表!$E$2))))</f>
        <v>0</v>
      </c>
      <c r="J27" s="15"/>
      <c r="K27" s="13">
        <f>IF(J27="",0,IF(J27="優勝",点数換算表!$B$3,IF(J27="準優勝",点数換算表!$C$3,IF(J27="ベスト4",点数換算表!$D$3,点数換算表!$E$3))))</f>
        <v>0</v>
      </c>
      <c r="L27" s="15" t="s">
        <v>7</v>
      </c>
      <c r="M27" s="13">
        <f>IF(L27="",0,IF(L27="優勝",点数換算表!$B$4,IF(L27="準優勝",点数換算表!$C$4,IF(L27="ベスト4",点数換算表!$D$4,IF(L27="ベスト8",点数換算表!$E$4,IF(L27="ベスト16",点数換算表!$F$4,""))))))</f>
        <v>20</v>
      </c>
      <c r="N27" s="15" t="s">
        <v>135</v>
      </c>
      <c r="O27" s="13">
        <f>IF(N27="",0,IF(N27="優勝",点数換算表!$B$5,IF(N27="準優勝",点数換算表!$C$5,IF(N27="ベスト4",点数換算表!$D$5,IF(N27="ベスト8",点数換算表!$E$5,IF(N27="ベスト16",点数換算表!$F$5,IF(N27="ベスト32",点数換算表!$G$5,"")))))))</f>
        <v>50</v>
      </c>
      <c r="P27" s="15" t="s">
        <v>135</v>
      </c>
      <c r="Q27" s="13">
        <f>IF(P27="",0,IF(P27="優勝",点数換算表!$B$6,IF(P27="準優勝",点数換算表!$C$6,IF(P27="ベスト4",点数換算表!$D$6,IF(P27="ベスト8",点数換算表!$E$6,IF(P27="ベスト16",点数換算表!$F$6,IF(P27="ベスト32",点数換算表!$G$6,"")))))))</f>
        <v>100</v>
      </c>
      <c r="R27" s="15"/>
      <c r="S27" s="13">
        <f>IF(R27="",0,IF(R27="優勝",点数換算表!$B$7,IF(R27="準優勝",点数換算表!$C$7,IF(R27="ベスト4",点数換算表!$D$7,IF(R27="ベスト8",点数換算表!$E$7,点数換算表!$F$7)))))</f>
        <v>0</v>
      </c>
      <c r="T27" s="15"/>
      <c r="U27" s="13">
        <f>IF(T27="",0,IF(T27="優勝",点数換算表!$B$8,IF(T27="準優勝",点数換算表!$C$8,IF(T27="ベスト4",点数換算表!$D$8,IF(T27="ベスト8",点数換算表!$E$8,点数換算表!$F$8)))))</f>
        <v>0</v>
      </c>
      <c r="V27" s="15"/>
      <c r="W27" s="13">
        <f>IF(V27="",0,IF(V27="優勝",点数換算表!$B$13,IF(V27="準優勝",点数換算表!$C$13,IF(V27="ベスト4",点数換算表!$D$13,点数換算表!$E$13))))</f>
        <v>0</v>
      </c>
      <c r="X27" s="15"/>
      <c r="Y27" s="13">
        <f>IF(X27="",0,IF(X27="優勝",点数換算表!$B$14,IF(X27="準優勝",点数換算表!$C$14,IF(X27="ベスト4",点数換算表!$D$14,点数換算表!$E$14))))</f>
        <v>0</v>
      </c>
      <c r="Z27" s="15"/>
      <c r="AA27" s="13">
        <f>IF(Z27="",0,IF(Z27="優勝",点数換算表!$B$15,IF(Z27="準優勝",点数換算表!$C$15,IF(Z27="ベスト4",点数換算表!$D$15,IF(Z27="ベスト8",点数換算表!$E$15,IF(Z27="ベスト16",点数換算表!$F$15,""))))))</f>
        <v>0</v>
      </c>
      <c r="AB27" s="15"/>
      <c r="AC27" s="13">
        <f>IF(AB27="",0,IF(AB27="優勝",点数換算表!$B$16,IF(AB27="準優勝",点数換算表!$C$16,IF(AB27="ベスト4",点数換算表!$D$16,IF(AB27="ベスト8",点数換算表!$E$16,IF(AB27="ベスト16",点数換算表!$F$16,IF(AB27="ベスト32",点数換算表!$G$16,"")))))))</f>
        <v>0</v>
      </c>
      <c r="AD27" s="15"/>
      <c r="AE27" s="13">
        <f>IF(AD27="",0,IF(AD27="優勝",点数換算表!$B$17,IF(AD27="準優勝",点数換算表!$C$17,IF(AD27="ベスト4",点数換算表!$D$17,IF(AD27="ベスト8",点数換算表!$E$17,IF(AD27="ベスト16",点数換算表!$F$17,IF(AD27="ベスト32",点数換算表!$G$17,"")))))))</f>
        <v>0</v>
      </c>
      <c r="AF27" s="15"/>
      <c r="AG27" s="13">
        <f>IF(AF27="",0,IF(AF27="優勝",点数換算表!$B$18,IF(AF27="準優勝",点数換算表!$C$18,IF(AF27="ベスト4",点数換算表!$D$18,IF(AF27="ベスト8",点数換算表!$E$18,点数換算表!$F$18)))))</f>
        <v>0</v>
      </c>
      <c r="AH27" s="15"/>
      <c r="AI27" s="13">
        <f>IF(AH27="",0,IF(AH27="優勝",点数換算表!$B$19,IF(AH27="準優勝",点数換算表!$C$19,IF(AH27="ベスト4",点数換算表!$D$19,IF(AH27="ベスト8",点数換算表!$E$19,点数換算表!$F$19)))))</f>
        <v>0</v>
      </c>
    </row>
    <row r="28" spans="1:35">
      <c r="A28" s="13">
        <v>25</v>
      </c>
      <c r="B28" s="15" t="s">
        <v>41</v>
      </c>
      <c r="C28" s="15" t="s">
        <v>42</v>
      </c>
      <c r="D28" s="15">
        <v>2</v>
      </c>
      <c r="E28" s="16" t="s">
        <v>177</v>
      </c>
      <c r="F28" s="26" t="s">
        <v>539</v>
      </c>
      <c r="G28" s="13">
        <f t="shared" si="1"/>
        <v>160</v>
      </c>
      <c r="H28" s="15"/>
      <c r="I28" s="13">
        <f>IF(H28="",0,IF(H28="優勝",点数換算表!$B$2,IF(H28="準優勝",点数換算表!$C$2,IF(H28="ベスト4",点数換算表!$D$2,点数換算表!$E$2))))</f>
        <v>0</v>
      </c>
      <c r="J28" s="15"/>
      <c r="K28" s="13">
        <f>IF(J28="",0,IF(J28="優勝",点数換算表!$B$3,IF(J28="準優勝",点数換算表!$C$3,IF(J28="ベスト4",点数換算表!$D$3,点数換算表!$E$3))))</f>
        <v>0</v>
      </c>
      <c r="L28" s="15"/>
      <c r="M28" s="13">
        <f>IF(L28="",0,IF(L28="優勝",点数換算表!$B$4,IF(L28="準優勝",点数換算表!$C$4,IF(L28="ベスト4",点数換算表!$D$4,IF(L28="ベスト8",点数換算表!$E$4,IF(L28="ベスト16",点数換算表!$F$4,""))))))</f>
        <v>0</v>
      </c>
      <c r="N28" s="15"/>
      <c r="O28" s="13">
        <f>IF(N28="",0,IF(N28="優勝",点数換算表!$B$5,IF(N28="準優勝",点数換算表!$C$5,IF(N28="ベスト4",点数換算表!$D$5,IF(N28="ベスト8",点数換算表!$E$5,IF(N28="ベスト16",点数換算表!$F$5,IF(N28="ベスト32",点数換算表!$G$5,"")))))))</f>
        <v>0</v>
      </c>
      <c r="P28" s="15"/>
      <c r="Q28" s="13">
        <f>IF(P28="",0,IF(P28="優勝",点数換算表!$B$6,IF(P28="準優勝",点数換算表!$C$6,IF(P28="ベスト4",点数換算表!$D$6,IF(P28="ベスト8",点数換算表!$E$6,IF(P28="ベスト16",点数換算表!$F$6,IF(P28="ベスト32",点数換算表!$G$6,"")))))))</f>
        <v>0</v>
      </c>
      <c r="R28" s="15"/>
      <c r="S28" s="13">
        <f>IF(R28="",0,IF(R28="優勝",点数換算表!$B$7,IF(R28="準優勝",点数換算表!$C$7,IF(R28="ベスト4",点数換算表!$D$7,IF(R28="ベスト8",点数換算表!$E$7,点数換算表!$F$7)))))</f>
        <v>0</v>
      </c>
      <c r="T28" s="15"/>
      <c r="U28" s="13">
        <f>IF(T28="",0,IF(T28="優勝",点数換算表!$B$8,IF(T28="準優勝",点数換算表!$C$8,IF(T28="ベスト4",点数換算表!$D$8,IF(T28="ベスト8",点数換算表!$E$8,点数換算表!$F$8)))))</f>
        <v>0</v>
      </c>
      <c r="V28" s="15"/>
      <c r="W28" s="13">
        <f>IF(V28="",0,IF(V28="優勝",点数換算表!$B$13,IF(V28="準優勝",点数換算表!$C$13,IF(V28="ベスト4",点数換算表!$D$13,点数換算表!$E$13))))</f>
        <v>0</v>
      </c>
      <c r="X28" s="15"/>
      <c r="Y28" s="13">
        <f>IF(X28="",0,IF(X28="優勝",点数換算表!$B$14,IF(X28="準優勝",点数換算表!$C$14,IF(X28="ベスト4",点数換算表!$D$14,点数換算表!$E$14))))</f>
        <v>0</v>
      </c>
      <c r="Z28" s="15"/>
      <c r="AA28" s="13">
        <f>IF(Z28="",0,IF(Z28="優勝",点数換算表!$B$15,IF(Z28="準優勝",点数換算表!$C$15,IF(Z28="ベスト4",点数換算表!$D$15,IF(Z28="ベスト8",点数換算表!$E$15,IF(Z28="ベスト16",点数換算表!$F$15,""))))))</f>
        <v>0</v>
      </c>
      <c r="AB28" s="15"/>
      <c r="AC28" s="13">
        <f>IF(AB28="",0,IF(AB28="優勝",点数換算表!$B$16,IF(AB28="準優勝",点数換算表!$C$16,IF(AB28="ベスト4",点数換算表!$D$16,IF(AB28="ベスト8",点数換算表!$E$16,IF(AB28="ベスト16",点数換算表!$F$16,IF(AB28="ベスト32",点数換算表!$G$16,"")))))))</f>
        <v>0</v>
      </c>
      <c r="AD28" s="15" t="s">
        <v>7</v>
      </c>
      <c r="AE28" s="13">
        <f>IF(AD28="",0,IF(AD28="優勝",点数換算表!$B$17,IF(AD28="準優勝",点数換算表!$C$17,IF(AD28="ベスト4",点数換算表!$D$17,IF(AD28="ベスト8",点数換算表!$E$17,IF(AD28="ベスト16",点数換算表!$F$17,IF(AD28="ベスト32",点数換算表!$G$17,"")))))))</f>
        <v>160</v>
      </c>
      <c r="AF28" s="15"/>
      <c r="AG28" s="13">
        <f>IF(AF28="",0,IF(AF28="優勝",点数換算表!$B$18,IF(AF28="準優勝",点数換算表!$C$18,IF(AF28="ベスト4",点数換算表!$D$18,IF(AF28="ベスト8",点数換算表!$E$18,点数換算表!$F$18)))))</f>
        <v>0</v>
      </c>
      <c r="AH28" s="15"/>
      <c r="AI28" s="13">
        <f>IF(AH28="",0,IF(AH28="優勝",点数換算表!$B$19,IF(AH28="準優勝",点数換算表!$C$19,IF(AH28="ベスト4",点数換算表!$D$19,IF(AH28="ベスト8",点数換算表!$E$19,点数換算表!$F$19)))))</f>
        <v>0</v>
      </c>
    </row>
    <row r="29" spans="1:35">
      <c r="A29" s="13">
        <v>26</v>
      </c>
      <c r="B29" s="13" t="s">
        <v>469</v>
      </c>
      <c r="C29" s="13" t="s">
        <v>466</v>
      </c>
      <c r="D29" s="13">
        <v>2</v>
      </c>
      <c r="E29" s="25" t="s">
        <v>467</v>
      </c>
      <c r="F29" s="26" t="s">
        <v>539</v>
      </c>
      <c r="G29" s="13">
        <f t="shared" si="1"/>
        <v>158</v>
      </c>
      <c r="H29" s="15"/>
      <c r="I29" s="13">
        <f>IF(H29="",0,IF(H29="優勝",[5]点数換算表!$B$2,IF(H29="準優勝",[5]点数換算表!$C$2,IF(H29="ベスト4",[5]点数換算表!$D$2,[5]点数換算表!$E$2))))</f>
        <v>0</v>
      </c>
      <c r="J29" s="15"/>
      <c r="K29" s="13">
        <f>IF(J29="",0,IF(J29="優勝",点数換算表!$B$3,IF(J29="準優勝",点数換算表!$C$3,IF(J29="ベスト4",点数換算表!$D$3,点数換算表!$E$3))))</f>
        <v>0</v>
      </c>
      <c r="L29" s="15" t="s">
        <v>6</v>
      </c>
      <c r="M29" s="13">
        <f>IF(L29="",0,IF(L29="優勝",点数換算表!$B$4,IF(L29="準優勝",点数換算表!$C$4,IF(L29="ベスト4",点数換算表!$D$4,IF(L29="ベスト8",点数換算表!$E$4,IF(L29="ベスト16",点数換算表!$F$4,""))))))</f>
        <v>60</v>
      </c>
      <c r="N29" s="15" t="s">
        <v>135</v>
      </c>
      <c r="O29" s="13">
        <f>IF(N29="",0,IF(N29="優勝",点数換算表!$B$5,IF(N29="準優勝",点数換算表!$C$5,IF(N29="ベスト4",点数換算表!$D$5,IF(N29="ベスト8",点数換算表!$E$5,IF(N29="ベスト16",点数換算表!$F$5,IF(N29="ベスト32",点数換算表!$G$5,"")))))))</f>
        <v>50</v>
      </c>
      <c r="P29" s="15"/>
      <c r="Q29" s="13">
        <f>IF(P29="",0,IF(P29="優勝",点数換算表!$B$6,IF(P29="準優勝",点数換算表!$C$6,IF(P29="ベスト4",点数換算表!$D$6,IF(P29="ベスト8",点数換算表!$E$6,IF(P29="ベスト16",点数換算表!$F$6,IF(P29="ベスト32",点数換算表!$G$6,"")))))))</f>
        <v>0</v>
      </c>
      <c r="R29" s="15"/>
      <c r="S29" s="13">
        <f>IF(R29="",0,IF(R29="優勝",点数換算表!$B$7,IF(R29="準優勝",点数換算表!$C$7,IF(R29="ベスト4",点数換算表!$D$7,IF(R29="ベスト8",点数換算表!$E$7,点数換算表!$F$7)))))</f>
        <v>0</v>
      </c>
      <c r="T29" s="15"/>
      <c r="U29" s="13">
        <f>IF(T29="",0,IF(T29="優勝",点数換算表!$B$8,IF(T29="準優勝",点数換算表!$C$8,IF(T29="ベスト4",点数換算表!$D$8,IF(T29="ベスト8",点数換算表!$E$8,点数換算表!$F$8)))))</f>
        <v>0</v>
      </c>
      <c r="V29" s="15"/>
      <c r="W29" s="13">
        <f>IF(V29="",0,IF(V29="優勝",点数換算表!$B$13,IF(V29="準優勝",点数換算表!$C$13,IF(V29="ベスト4",点数換算表!$D$13,点数換算表!$E$13))))</f>
        <v>0</v>
      </c>
      <c r="X29" s="15"/>
      <c r="Y29" s="13">
        <f>IF(X29="",0,IF(X29="優勝",点数換算表!$B$14,IF(X29="準優勝",点数換算表!$C$14,IF(X29="ベスト4",点数換算表!$D$14,点数換算表!$E$14))))</f>
        <v>0</v>
      </c>
      <c r="Z29" s="15" t="s">
        <v>6</v>
      </c>
      <c r="AA29" s="13">
        <f>IF(Z29="",0,IF(Z29="優勝",点数換算表!$B$15,IF(Z29="準優勝",点数換算表!$C$15,IF(Z29="ベスト4",点数換算表!$D$15,IF(Z29="ベスト8",点数換算表!$E$15,IF(Z29="ベスト16",点数換算表!$F$15,""))))))</f>
        <v>48</v>
      </c>
      <c r="AB29" s="15"/>
      <c r="AC29" s="13">
        <f>IF(AB29="",0,IF(AB29="優勝",点数換算表!$B$16,IF(AB29="準優勝",点数換算表!$C$16,IF(AB29="ベスト4",点数換算表!$D$16,IF(AB29="ベスト8",点数換算表!$E$16,IF(AB29="ベスト16",点数換算表!$F$16,IF(AB29="ベスト32",点数換算表!$G$16,"")))))))</f>
        <v>0</v>
      </c>
      <c r="AD29" s="15"/>
      <c r="AE29" s="13">
        <f>IF(AD29="",0,IF(AD29="優勝",点数換算表!$B$17,IF(AD29="準優勝",点数換算表!$C$17,IF(AD29="ベスト4",点数換算表!$D$17,IF(AD29="ベスト8",点数換算表!$E$17,IF(AD29="ベスト16",点数換算表!$F$17,IF(AD29="ベスト32",点数換算表!$G$17,"")))))))</f>
        <v>0</v>
      </c>
      <c r="AF29" s="15"/>
      <c r="AG29" s="13">
        <f>IF(AF29="",0,IF(AF29="優勝",点数換算表!$B$18,IF(AF29="準優勝",点数換算表!$C$18,IF(AF29="ベスト4",点数換算表!$D$18,IF(AF29="ベスト8",点数換算表!$E$18,点数換算表!$F$18)))))</f>
        <v>0</v>
      </c>
      <c r="AH29" s="15"/>
      <c r="AI29" s="13">
        <f>IF(AH29="",0,IF(AH29="優勝",点数換算表!$B$19,IF(AH29="準優勝",点数換算表!$C$19,IF(AH29="ベスト4",点数換算表!$D$19,IF(AH29="ベスト8",点数換算表!$E$19,点数換算表!$F$19)))))</f>
        <v>0</v>
      </c>
    </row>
    <row r="30" spans="1:35">
      <c r="A30" s="13">
        <v>27</v>
      </c>
      <c r="B30" s="13" t="s">
        <v>337</v>
      </c>
      <c r="C30" s="13" t="s">
        <v>332</v>
      </c>
      <c r="D30" s="13">
        <v>3</v>
      </c>
      <c r="E30" s="21" t="s">
        <v>333</v>
      </c>
      <c r="F30" s="27" t="s">
        <v>540</v>
      </c>
      <c r="G30" s="13">
        <f t="shared" si="1"/>
        <v>150</v>
      </c>
      <c r="H30" s="15"/>
      <c r="I30" s="13">
        <f>IF(H30="",0,IF(H30="優勝",[1]点数換算表!$B$2,IF(H30="準優勝",[1]点数換算表!$C$2,IF(H30="ベスト4",[1]点数換算表!$D$2,[1]点数換算表!$E$2))))</f>
        <v>0</v>
      </c>
      <c r="J30" s="15"/>
      <c r="K30" s="13">
        <f>IF(J30="",0,IF(J30="優勝",点数換算表!$B$3,IF(J30="準優勝",点数換算表!$C$3,IF(J30="ベスト4",点数換算表!$D$3,点数換算表!$E$3))))</f>
        <v>0</v>
      </c>
      <c r="L30" s="15" t="s">
        <v>7</v>
      </c>
      <c r="M30" s="13">
        <f>IF(L30="",0,IF(L30="優勝",点数換算表!$B$4,IF(L30="準優勝",点数換算表!$C$4,IF(L30="ベスト4",点数換算表!$D$4,IF(L30="ベスト8",点数換算表!$E$4,IF(L30="ベスト16",点数換算表!$F$4,""))))))</f>
        <v>20</v>
      </c>
      <c r="N30" s="15" t="s">
        <v>135</v>
      </c>
      <c r="O30" s="13">
        <f>IF(N30="",0,IF(N30="優勝",点数換算表!$B$5,IF(N30="準優勝",点数換算表!$C$5,IF(N30="ベスト4",点数換算表!$D$5,IF(N30="ベスト8",点数換算表!$E$5,IF(N30="ベスト16",点数換算表!$F$5,IF(N30="ベスト32",点数換算表!$G$5,"")))))))</f>
        <v>50</v>
      </c>
      <c r="P30" s="15"/>
      <c r="Q30" s="13">
        <f>IF(P30="",0,IF(P30="優勝",点数換算表!$B$6,IF(P30="準優勝",点数換算表!$C$6,IF(P30="ベスト4",点数換算表!$D$6,IF(P30="ベスト8",点数換算表!$E$6,IF(P30="ベスト16",点数換算表!$F$6,IF(P30="ベスト32",点数換算表!$G$6,"")))))))</f>
        <v>0</v>
      </c>
      <c r="R30" s="15"/>
      <c r="S30" s="13">
        <f>IF(R30="",0,IF(R30="優勝",点数換算表!$B$7,IF(R30="準優勝",点数換算表!$C$7,IF(R30="ベスト4",点数換算表!$D$7,IF(R30="ベスト8",点数換算表!$E$7,点数換算表!$F$7)))))</f>
        <v>0</v>
      </c>
      <c r="T30" s="15"/>
      <c r="U30" s="13">
        <f>IF(T30="",0,IF(T30="優勝",点数換算表!$B$8,IF(T30="準優勝",点数換算表!$C$8,IF(T30="ベスト4",点数換算表!$D$8,IF(T30="ベスト8",点数換算表!$E$8,点数換算表!$F$8)))))</f>
        <v>0</v>
      </c>
      <c r="V30" s="15"/>
      <c r="W30" s="13">
        <f>IF(V30="",0,IF(V30="優勝",点数換算表!$B$13,IF(V30="準優勝",点数換算表!$C$13,IF(V30="ベスト4",点数換算表!$D$13,点数換算表!$E$13))))</f>
        <v>0</v>
      </c>
      <c r="X30" s="15"/>
      <c r="Y30" s="13">
        <f>IF(X30="",0,IF(X30="優勝",点数換算表!$B$14,IF(X30="準優勝",点数換算表!$C$14,IF(X30="ベスト4",点数換算表!$D$14,点数換算表!$E$14))))</f>
        <v>0</v>
      </c>
      <c r="Z30" s="15"/>
      <c r="AA30" s="13">
        <f>IF(Z30="",0,IF(Z30="優勝",点数換算表!$B$15,IF(Z30="準優勝",点数換算表!$C$15,IF(Z30="ベスト4",点数換算表!$D$15,IF(Z30="ベスト8",点数換算表!$E$15,IF(Z30="ベスト16",点数換算表!$F$15,""))))))</f>
        <v>0</v>
      </c>
      <c r="AB30" s="15" t="s">
        <v>7</v>
      </c>
      <c r="AC30" s="13">
        <f>IF(AB30="",0,IF(AB30="優勝",点数換算表!$B$16,IF(AB30="準優勝",点数換算表!$C$16,IF(AB30="ベスト4",点数換算表!$D$16,IF(AB30="ベスト8",点数換算表!$E$16,IF(AB30="ベスト16",点数換算表!$F$16,IF(AB30="ベスト32",点数換算表!$G$16,"")))))))</f>
        <v>80</v>
      </c>
      <c r="AD30" s="15"/>
      <c r="AE30" s="13">
        <f>IF(AD30="",0,IF(AD30="優勝",点数換算表!$B$17,IF(AD30="準優勝",点数換算表!$C$17,IF(AD30="ベスト4",点数換算表!$D$17,IF(AD30="ベスト8",点数換算表!$E$17,IF(AD30="ベスト16",点数換算表!$F$17,IF(AD30="ベスト32",点数換算表!$G$17,"")))))))</f>
        <v>0</v>
      </c>
      <c r="AF30" s="15"/>
      <c r="AG30" s="13">
        <f>IF(AF30="",0,IF(AF30="優勝",点数換算表!$B$18,IF(AF30="準優勝",点数換算表!$C$18,IF(AF30="ベスト4",点数換算表!$D$18,IF(AF30="ベスト8",点数換算表!$E$18,点数換算表!$F$18)))))</f>
        <v>0</v>
      </c>
      <c r="AH30" s="15"/>
      <c r="AI30" s="13">
        <f>IF(AH30="",0,IF(AH30="優勝",点数換算表!$B$19,IF(AH30="準優勝",点数換算表!$C$19,IF(AH30="ベスト4",点数換算表!$D$19,IF(AH30="ベスト8",点数換算表!$E$19,点数換算表!$F$19)))))</f>
        <v>0</v>
      </c>
    </row>
    <row r="31" spans="1:35">
      <c r="A31" s="13">
        <v>28</v>
      </c>
      <c r="B31" s="13" t="s">
        <v>745</v>
      </c>
      <c r="C31" s="13" t="s">
        <v>159</v>
      </c>
      <c r="D31" s="13">
        <v>2</v>
      </c>
      <c r="E31" s="16" t="s">
        <v>177</v>
      </c>
      <c r="F31" s="26" t="s">
        <v>539</v>
      </c>
      <c r="G31" s="13">
        <f t="shared" si="1"/>
        <v>150</v>
      </c>
      <c r="H31" s="13"/>
      <c r="I31" s="13">
        <f>IF(H31="",0,IF(H31="優勝",[2]点数換算表!$B$2,IF(H31="準優勝",[2]点数換算表!$C$2,IF(H31="ベスト4",[2]点数換算表!$D$2,[2]点数換算表!$E$2))))</f>
        <v>0</v>
      </c>
      <c r="J31" s="13"/>
      <c r="K31" s="13">
        <f>IF(J31="",0,IF(J31="優勝",点数換算表!$B$3,IF(J31="準優勝",点数換算表!$C$3,IF(J31="ベスト4",点数換算表!$D$3,点数換算表!$E$3))))</f>
        <v>0</v>
      </c>
      <c r="L31" s="15"/>
      <c r="M31" s="13">
        <f>IF(L31="",0,IF(L31="優勝",点数換算表!$B$4,IF(L31="準優勝",点数換算表!$C$4,IF(L31="ベスト4",点数換算表!$D$4,IF(L31="ベスト8",点数換算表!$E$4,IF(L31="ベスト16",点数換算表!$F$4,""))))))</f>
        <v>0</v>
      </c>
      <c r="N31" s="15" t="s">
        <v>9</v>
      </c>
      <c r="O31" s="13">
        <f>IF(N31="",0,IF(N31="優勝",点数換算表!$B$5,IF(N31="準優勝",点数換算表!$C$5,IF(N31="ベスト4",点数換算表!$D$5,IF(N31="ベスト8",点数換算表!$E$5,IF(N31="ベスト16",点数換算表!$F$5,IF(N31="ベスト32",点数換算表!$G$5,"")))))))</f>
        <v>150</v>
      </c>
      <c r="P31" s="15"/>
      <c r="Q31" s="13">
        <f>IF(P31="",0,IF(P31="優勝",点数換算表!$B$6,IF(P31="準優勝",点数換算表!$C$6,IF(P31="ベスト4",点数換算表!$D$6,IF(P31="ベスト8",点数換算表!$E$6,IF(P31="ベスト16",点数換算表!$F$6,IF(P31="ベスト32",点数換算表!$G$6,"")))))))</f>
        <v>0</v>
      </c>
      <c r="R31" s="15"/>
      <c r="S31" s="13">
        <f>IF(R31="",0,IF(R31="優勝",点数換算表!$B$7,IF(R31="準優勝",点数換算表!$C$7,IF(R31="ベスト4",点数換算表!$D$7,IF(R31="ベスト8",点数換算表!$E$7,点数換算表!$F$7)))))</f>
        <v>0</v>
      </c>
      <c r="T31" s="15"/>
      <c r="U31" s="13">
        <f>IF(T31="",0,IF(T31="優勝",点数換算表!$B$8,IF(T31="準優勝",点数換算表!$C$8,IF(T31="ベスト4",点数換算表!$D$8,IF(T31="ベスト8",点数換算表!$E$8,点数換算表!$F$8)))))</f>
        <v>0</v>
      </c>
      <c r="V31" s="15"/>
      <c r="W31" s="13">
        <f>IF(V31="",0,IF(V31="優勝",点数換算表!$B$13,IF(V31="準優勝",点数換算表!$C$13,IF(V31="ベスト4",点数換算表!$D$13,点数換算表!$E$13))))</f>
        <v>0</v>
      </c>
      <c r="X31" s="15"/>
      <c r="Y31" s="13">
        <f>IF(X31="",0,IF(X31="優勝",点数換算表!$B$14,IF(X31="準優勝",点数換算表!$C$14,IF(X31="ベスト4",点数換算表!$D$14,点数換算表!$E$14))))</f>
        <v>0</v>
      </c>
      <c r="Z31" s="15"/>
      <c r="AA31" s="13">
        <f>IF(Z31="",0,IF(Z31="優勝",点数換算表!$B$15,IF(Z31="準優勝",点数換算表!$C$15,IF(Z31="ベスト4",点数換算表!$D$15,IF(Z31="ベスト8",点数換算表!$E$15,IF(Z31="ベスト16",点数換算表!$F$15,""))))))</f>
        <v>0</v>
      </c>
      <c r="AB31" s="15"/>
      <c r="AC31" s="13">
        <f>IF(AB31="",0,IF(AB31="優勝",点数換算表!$B$16,IF(AB31="準優勝",点数換算表!$C$16,IF(AB31="ベスト4",点数換算表!$D$16,IF(AB31="ベスト8",点数換算表!$E$16,IF(AB31="ベスト16",点数換算表!$F$16,IF(AB31="ベスト32",点数換算表!$G$16,"")))))))</f>
        <v>0</v>
      </c>
      <c r="AD31" s="15"/>
      <c r="AE31" s="13">
        <f>IF(AD31="",0,IF(AD31="優勝",点数換算表!$B$17,IF(AD31="準優勝",点数換算表!$C$17,IF(AD31="ベスト4",点数換算表!$D$17,IF(AD31="ベスト8",点数換算表!$E$17,IF(AD31="ベスト16",点数換算表!$F$17,IF(AD31="ベスト32",点数換算表!$G$17,"")))))))</f>
        <v>0</v>
      </c>
      <c r="AF31" s="15"/>
      <c r="AG31" s="13">
        <f>IF(AF31="",0,IF(AF31="優勝",点数換算表!$B$18,IF(AF31="準優勝",点数換算表!$C$18,IF(AF31="ベスト4",点数換算表!$D$18,IF(AF31="ベスト8",点数換算表!$E$18,点数換算表!$F$18)))))</f>
        <v>0</v>
      </c>
      <c r="AH31" s="15"/>
      <c r="AI31" s="13">
        <f>IF(AH31="",0,IF(AH31="優勝",点数換算表!$B$19,IF(AH31="準優勝",点数換算表!$C$19,IF(AH31="ベスト4",点数換算表!$D$19,IF(AH31="ベスト8",点数換算表!$E$19,点数換算表!$F$19)))))</f>
        <v>0</v>
      </c>
    </row>
    <row r="32" spans="1:35">
      <c r="A32" s="13">
        <v>29</v>
      </c>
      <c r="B32" s="13" t="s">
        <v>733</v>
      </c>
      <c r="C32" s="13" t="s">
        <v>40</v>
      </c>
      <c r="D32" s="13">
        <v>1</v>
      </c>
      <c r="E32" s="16" t="s">
        <v>177</v>
      </c>
      <c r="F32" s="26" t="s">
        <v>539</v>
      </c>
      <c r="G32" s="13">
        <f t="shared" si="1"/>
        <v>150</v>
      </c>
      <c r="H32" s="13"/>
      <c r="I32" s="13">
        <f>IF(H32="",0,IF(H32="優勝",[2]点数換算表!$B$2,IF(H32="準優勝",[2]点数換算表!$C$2,IF(H32="ベスト4",[2]点数換算表!$D$2,[2]点数換算表!$E$2))))</f>
        <v>0</v>
      </c>
      <c r="J32" s="13"/>
      <c r="K32" s="13">
        <f>IF(J32="",0,IF(J32="優勝",点数換算表!$B$3,IF(J32="準優勝",点数換算表!$C$3,IF(J32="ベスト4",点数換算表!$D$3,点数換算表!$E$3))))</f>
        <v>0</v>
      </c>
      <c r="L32" s="15"/>
      <c r="M32" s="13">
        <f>IF(L32="",0,IF(L32="優勝",点数換算表!$B$4,IF(L32="準優勝",点数換算表!$C$4,IF(L32="ベスト4",点数換算表!$D$4,IF(L32="ベスト8",点数換算表!$E$4,IF(L32="ベスト16",点数換算表!$F$4,""))))))</f>
        <v>0</v>
      </c>
      <c r="N32" s="15" t="s">
        <v>135</v>
      </c>
      <c r="O32" s="13">
        <f>IF(N32="",0,IF(N32="優勝",点数換算表!$B$5,IF(N32="準優勝",点数換算表!$C$5,IF(N32="ベスト4",点数換算表!$D$5,IF(N32="ベスト8",点数換算表!$E$5,IF(N32="ベスト16",点数換算表!$F$5,IF(N32="ベスト32",点数換算表!$G$5,"")))))))</f>
        <v>50</v>
      </c>
      <c r="P32" s="15" t="s">
        <v>135</v>
      </c>
      <c r="Q32" s="13">
        <f>IF(P32="",0,IF(P32="優勝",点数換算表!$B$6,IF(P32="準優勝",点数換算表!$C$6,IF(P32="ベスト4",点数換算表!$D$6,IF(P32="ベスト8",点数換算表!$E$6,IF(P32="ベスト16",点数換算表!$F$6,IF(P32="ベスト32",点数換算表!$G$6,"")))))))</f>
        <v>100</v>
      </c>
      <c r="R32" s="15"/>
      <c r="S32" s="13">
        <f>IF(R32="",0,IF(R32="優勝",点数換算表!$B$7,IF(R32="準優勝",点数換算表!$C$7,IF(R32="ベスト4",点数換算表!$D$7,IF(R32="ベスト8",点数換算表!$E$7,点数換算表!$F$7)))))</f>
        <v>0</v>
      </c>
      <c r="T32" s="15"/>
      <c r="U32" s="13">
        <f>IF(T32="",0,IF(T32="優勝",点数換算表!$B$8,IF(T32="準優勝",点数換算表!$C$8,IF(T32="ベスト4",点数換算表!$D$8,IF(T32="ベスト8",点数換算表!$E$8,点数換算表!$F$8)))))</f>
        <v>0</v>
      </c>
      <c r="V32" s="15"/>
      <c r="W32" s="13">
        <f>IF(V32="",0,IF(V32="優勝",点数換算表!$B$13,IF(V32="準優勝",点数換算表!$C$13,IF(V32="ベスト4",点数換算表!$D$13,点数換算表!$E$13))))</f>
        <v>0</v>
      </c>
      <c r="X32" s="15"/>
      <c r="Y32" s="13">
        <f>IF(X32="",0,IF(X32="優勝",点数換算表!$B$14,IF(X32="準優勝",点数換算表!$C$14,IF(X32="ベスト4",点数換算表!$D$14,点数換算表!$E$14))))</f>
        <v>0</v>
      </c>
      <c r="Z32" s="15"/>
      <c r="AA32" s="13">
        <f>IF(Z32="",0,IF(Z32="優勝",点数換算表!$B$15,IF(Z32="準優勝",点数換算表!$C$15,IF(Z32="ベスト4",点数換算表!$D$15,IF(Z32="ベスト8",点数換算表!$E$15,IF(Z32="ベスト16",点数換算表!$F$15,""))))))</f>
        <v>0</v>
      </c>
      <c r="AB32" s="15"/>
      <c r="AC32" s="13">
        <f>IF(AB32="",0,IF(AB32="優勝",点数換算表!$B$16,IF(AB32="準優勝",点数換算表!$C$16,IF(AB32="ベスト4",点数換算表!$D$16,IF(AB32="ベスト8",点数換算表!$E$16,IF(AB32="ベスト16",点数換算表!$F$16,IF(AB32="ベスト32",点数換算表!$G$16,"")))))))</f>
        <v>0</v>
      </c>
      <c r="AD32" s="15"/>
      <c r="AE32" s="13">
        <f>IF(AD32="",0,IF(AD32="優勝",点数換算表!$B$17,IF(AD32="準優勝",点数換算表!$C$17,IF(AD32="ベスト4",点数換算表!$D$17,IF(AD32="ベスト8",点数換算表!$E$17,IF(AD32="ベスト16",点数換算表!$F$17,IF(AD32="ベスト32",点数換算表!$G$17,"")))))))</f>
        <v>0</v>
      </c>
      <c r="AF32" s="15"/>
      <c r="AG32" s="13">
        <f>IF(AF32="",0,IF(AF32="優勝",点数換算表!$B$18,IF(AF32="準優勝",点数換算表!$C$18,IF(AF32="ベスト4",点数換算表!$D$18,IF(AF32="ベスト8",点数換算表!$E$18,点数換算表!$F$18)))))</f>
        <v>0</v>
      </c>
      <c r="AH32" s="15"/>
      <c r="AI32" s="13">
        <f>IF(AH32="",0,IF(AH32="優勝",点数換算表!$B$19,IF(AH32="準優勝",点数換算表!$C$19,IF(AH32="ベスト4",点数換算表!$D$19,IF(AH32="ベスト8",点数換算表!$E$19,点数換算表!$F$19)))))</f>
        <v>0</v>
      </c>
    </row>
    <row r="33" spans="1:35">
      <c r="A33" s="13">
        <v>30</v>
      </c>
      <c r="B33" s="13" t="s">
        <v>736</v>
      </c>
      <c r="C33" s="13" t="s">
        <v>149</v>
      </c>
      <c r="D33" s="13">
        <v>1</v>
      </c>
      <c r="E33" s="16" t="s">
        <v>177</v>
      </c>
      <c r="F33" s="26" t="s">
        <v>539</v>
      </c>
      <c r="G33" s="13">
        <f t="shared" si="1"/>
        <v>150</v>
      </c>
      <c r="H33" s="13"/>
      <c r="I33" s="13">
        <f>IF(H33="",0,IF(H33="優勝",[2]点数換算表!$B$2,IF(H33="準優勝",[2]点数換算表!$C$2,IF(H33="ベスト4",[2]点数換算表!$D$2,[2]点数換算表!$E$2))))</f>
        <v>0</v>
      </c>
      <c r="J33" s="13"/>
      <c r="K33" s="13">
        <f>IF(J33="",0,IF(J33="優勝",点数換算表!$B$3,IF(J33="準優勝",点数換算表!$C$3,IF(J33="ベスト4",点数換算表!$D$3,点数換算表!$E$3))))</f>
        <v>0</v>
      </c>
      <c r="L33" s="15"/>
      <c r="M33" s="13">
        <f>IF(L33="",0,IF(L33="優勝",点数換算表!$B$4,IF(L33="準優勝",点数換算表!$C$4,IF(L33="ベスト4",点数換算表!$D$4,IF(L33="ベスト8",点数換算表!$E$4,IF(L33="ベスト16",点数換算表!$F$4,""))))))</f>
        <v>0</v>
      </c>
      <c r="N33" s="15" t="s">
        <v>135</v>
      </c>
      <c r="O33" s="13">
        <f>IF(N33="",0,IF(N33="優勝",点数換算表!$B$5,IF(N33="準優勝",点数換算表!$C$5,IF(N33="ベスト4",点数換算表!$D$5,IF(N33="ベスト8",点数換算表!$E$5,IF(N33="ベスト16",点数換算表!$F$5,IF(N33="ベスト32",点数換算表!$G$5,"")))))))</f>
        <v>50</v>
      </c>
      <c r="P33" s="15" t="s">
        <v>135</v>
      </c>
      <c r="Q33" s="13">
        <f>IF(P33="",0,IF(P33="優勝",点数換算表!$B$6,IF(P33="準優勝",点数換算表!$C$6,IF(P33="ベスト4",点数換算表!$D$6,IF(P33="ベスト8",点数換算表!$E$6,IF(P33="ベスト16",点数換算表!$F$6,IF(P33="ベスト32",点数換算表!$G$6,"")))))))</f>
        <v>100</v>
      </c>
      <c r="R33" s="15"/>
      <c r="S33" s="13">
        <f>IF(R33="",0,IF(R33="優勝",点数換算表!$B$7,IF(R33="準優勝",点数換算表!$C$7,IF(R33="ベスト4",点数換算表!$D$7,IF(R33="ベスト8",点数換算表!$E$7,点数換算表!$F$7)))))</f>
        <v>0</v>
      </c>
      <c r="T33" s="15"/>
      <c r="U33" s="13">
        <f>IF(T33="",0,IF(T33="優勝",点数換算表!$B$8,IF(T33="準優勝",点数換算表!$C$8,IF(T33="ベスト4",点数換算表!$D$8,IF(T33="ベスト8",点数換算表!$E$8,点数換算表!$F$8)))))</f>
        <v>0</v>
      </c>
      <c r="V33" s="15"/>
      <c r="W33" s="13">
        <f>IF(V33="",0,IF(V33="優勝",点数換算表!$B$13,IF(V33="準優勝",点数換算表!$C$13,IF(V33="ベスト4",点数換算表!$D$13,点数換算表!$E$13))))</f>
        <v>0</v>
      </c>
      <c r="X33" s="15"/>
      <c r="Y33" s="13">
        <f>IF(X33="",0,IF(X33="優勝",点数換算表!$B$14,IF(X33="準優勝",点数換算表!$C$14,IF(X33="ベスト4",点数換算表!$D$14,点数換算表!$E$14))))</f>
        <v>0</v>
      </c>
      <c r="Z33" s="15"/>
      <c r="AA33" s="13">
        <f>IF(Z33="",0,IF(Z33="優勝",点数換算表!$B$15,IF(Z33="準優勝",点数換算表!$C$15,IF(Z33="ベスト4",点数換算表!$D$15,IF(Z33="ベスト8",点数換算表!$E$15,IF(Z33="ベスト16",点数換算表!$F$15,""))))))</f>
        <v>0</v>
      </c>
      <c r="AB33" s="15"/>
      <c r="AC33" s="13">
        <f>IF(AB33="",0,IF(AB33="優勝",点数換算表!$B$16,IF(AB33="準優勝",点数換算表!$C$16,IF(AB33="ベスト4",点数換算表!$D$16,IF(AB33="ベスト8",点数換算表!$E$16,IF(AB33="ベスト16",点数換算表!$F$16,IF(AB33="ベスト32",点数換算表!$G$16,"")))))))</f>
        <v>0</v>
      </c>
      <c r="AD33" s="15"/>
      <c r="AE33" s="13">
        <f>IF(AD33="",0,IF(AD33="優勝",点数換算表!$B$17,IF(AD33="準優勝",点数換算表!$C$17,IF(AD33="ベスト4",点数換算表!$D$17,IF(AD33="ベスト8",点数換算表!$E$17,IF(AD33="ベスト16",点数換算表!$F$17,IF(AD33="ベスト32",点数換算表!$G$17,"")))))))</f>
        <v>0</v>
      </c>
      <c r="AF33" s="15"/>
      <c r="AG33" s="13">
        <f>IF(AF33="",0,IF(AF33="優勝",点数換算表!$B$18,IF(AF33="準優勝",点数換算表!$C$18,IF(AF33="ベスト4",点数換算表!$D$18,IF(AF33="ベスト8",点数換算表!$E$18,点数換算表!$F$18)))))</f>
        <v>0</v>
      </c>
      <c r="AH33" s="15"/>
      <c r="AI33" s="13">
        <f>IF(AH33="",0,IF(AH33="優勝",点数換算表!$B$19,IF(AH33="準優勝",点数換算表!$C$19,IF(AH33="ベスト4",点数換算表!$D$19,IF(AH33="ベスト8",点数換算表!$E$19,点数換算表!$F$19)))))</f>
        <v>0</v>
      </c>
    </row>
    <row r="34" spans="1:35">
      <c r="A34" s="13">
        <v>31</v>
      </c>
      <c r="B34" s="13" t="s">
        <v>554</v>
      </c>
      <c r="C34" s="13" t="s">
        <v>555</v>
      </c>
      <c r="D34" s="13">
        <v>1</v>
      </c>
      <c r="E34" s="18" t="s">
        <v>179</v>
      </c>
      <c r="F34" s="27" t="s">
        <v>540</v>
      </c>
      <c r="G34" s="13">
        <f t="shared" si="1"/>
        <v>130</v>
      </c>
      <c r="H34" s="15"/>
      <c r="I34" s="13">
        <f>IF(H34="",0,IF(H34="優勝",点数換算表!$B$2,IF(H34="準優勝",点数換算表!$C$2,IF(H34="ベスト4",点数換算表!$D$2,点数換算表!$E$2))))</f>
        <v>0</v>
      </c>
      <c r="J34" s="15"/>
      <c r="K34" s="13">
        <f>IF(J34="",0,IF(J34="優勝",点数換算表!$B$3,IF(J34="準優勝",点数換算表!$C$3,IF(J34="ベスト4",点数換算表!$D$3,点数換算表!$E$3))))</f>
        <v>0</v>
      </c>
      <c r="L34" s="15" t="s">
        <v>8</v>
      </c>
      <c r="M34" s="13">
        <f>IF(L34="",0,IF(L34="優勝",点数換算表!$B$4,IF(L34="準優勝",点数換算表!$C$4,IF(L34="ベスト4",点数換算表!$D$4,IF(L34="ベスト8",点数換算表!$E$4,IF(L34="ベスト16",点数換算表!$F$4,""))))))</f>
        <v>80</v>
      </c>
      <c r="N34" s="15" t="s">
        <v>135</v>
      </c>
      <c r="O34" s="13">
        <f>IF(N34="",0,IF(N34="優勝",点数換算表!$B$5,IF(N34="準優勝",点数換算表!$C$5,IF(N34="ベスト4",点数換算表!$D$5,IF(N34="ベスト8",点数換算表!$E$5,IF(N34="ベスト16",点数換算表!$F$5,IF(N34="ベスト32",点数換算表!$G$5,"")))))))</f>
        <v>50</v>
      </c>
      <c r="P34" s="15"/>
      <c r="Q34" s="13">
        <f>IF(P34="",0,IF(P34="優勝",点数換算表!$B$6,IF(P34="準優勝",点数換算表!$C$6,IF(P34="ベスト4",点数換算表!$D$6,IF(P34="ベスト8",点数換算表!$E$6,IF(P34="ベスト16",点数換算表!$F$6,IF(P34="ベスト32",点数換算表!$G$6,"")))))))</f>
        <v>0</v>
      </c>
      <c r="R34" s="15"/>
      <c r="S34" s="13">
        <f>IF(R34="",0,IF(R34="優勝",点数換算表!$B$7,IF(R34="準優勝",点数換算表!$C$7,IF(R34="ベスト4",点数換算表!$D$7,IF(R34="ベスト8",点数換算表!$E$7,点数換算表!$F$7)))))</f>
        <v>0</v>
      </c>
      <c r="T34" s="15"/>
      <c r="U34" s="13">
        <f>IF(T34="",0,IF(T34="優勝",点数換算表!$B$8,IF(T34="準優勝",点数換算表!$C$8,IF(T34="ベスト4",点数換算表!$D$8,IF(T34="ベスト8",点数換算表!$E$8,点数換算表!$F$8)))))</f>
        <v>0</v>
      </c>
      <c r="V34" s="15"/>
      <c r="W34" s="13">
        <f>IF(V34="",0,IF(V34="優勝",点数換算表!$B$13,IF(V34="準優勝",点数換算表!$C$13,IF(V34="ベスト4",点数換算表!$D$13,点数換算表!$E$13))))</f>
        <v>0</v>
      </c>
      <c r="X34" s="15"/>
      <c r="Y34" s="13">
        <f>IF(X34="",0,IF(X34="優勝",点数換算表!$B$14,IF(X34="準優勝",点数換算表!$C$14,IF(X34="ベスト4",点数換算表!$D$14,点数換算表!$E$14))))</f>
        <v>0</v>
      </c>
      <c r="Z34" s="15"/>
      <c r="AA34" s="13">
        <f>IF(Z34="",0,IF(Z34="優勝",点数換算表!$B$15,IF(Z34="準優勝",点数換算表!$C$15,IF(Z34="ベスト4",点数換算表!$D$15,IF(Z34="ベスト8",点数換算表!$E$15,IF(Z34="ベスト16",点数換算表!$F$15,""))))))</f>
        <v>0</v>
      </c>
      <c r="AB34" s="15"/>
      <c r="AC34" s="13">
        <f>IF(AB34="",0,IF(AB34="優勝",点数換算表!$B$16,IF(AB34="準優勝",点数換算表!$C$16,IF(AB34="ベスト4",点数換算表!$D$16,IF(AB34="ベスト8",点数換算表!$E$16,IF(AB34="ベスト16",点数換算表!$F$16,IF(AB34="ベスト32",点数換算表!$G$16,"")))))))</f>
        <v>0</v>
      </c>
      <c r="AD34" s="15"/>
      <c r="AE34" s="13">
        <f>IF(AD34="",0,IF(AD34="優勝",点数換算表!$B$17,IF(AD34="準優勝",点数換算表!$C$17,IF(AD34="ベスト4",点数換算表!$D$17,IF(AD34="ベスト8",点数換算表!$E$17,IF(AD34="ベスト16",点数換算表!$F$17,IF(AD34="ベスト32",点数換算表!$G$17,"")))))))</f>
        <v>0</v>
      </c>
      <c r="AF34" s="15"/>
      <c r="AG34" s="13">
        <f>IF(AF34="",0,IF(AF34="優勝",点数換算表!$B$18,IF(AF34="準優勝",点数換算表!$C$18,IF(AF34="ベスト4",点数換算表!$D$18,IF(AF34="ベスト8",点数換算表!$E$18,点数換算表!$F$18)))))</f>
        <v>0</v>
      </c>
      <c r="AH34" s="15"/>
      <c r="AI34" s="13">
        <f>IF(AH34="",0,IF(AH34="優勝",点数換算表!$B$19,IF(AH34="準優勝",点数換算表!$C$19,IF(AH34="ベスト4",点数換算表!$D$19,IF(AH34="ベスト8",点数換算表!$E$19,点数換算表!$F$19)))))</f>
        <v>0</v>
      </c>
    </row>
    <row r="35" spans="1:35">
      <c r="A35" s="13">
        <v>32</v>
      </c>
      <c r="B35" s="13" t="s">
        <v>138</v>
      </c>
      <c r="C35" s="13" t="s">
        <v>137</v>
      </c>
      <c r="D35" s="13">
        <v>1</v>
      </c>
      <c r="E35" s="16" t="s">
        <v>177</v>
      </c>
      <c r="F35" s="26" t="s">
        <v>539</v>
      </c>
      <c r="G35" s="13">
        <f t="shared" si="1"/>
        <v>126</v>
      </c>
      <c r="H35" s="15"/>
      <c r="I35" s="13">
        <f>IF(H35="",0,IF(H35="優勝",点数換算表!$B$2,IF(H35="準優勝",点数換算表!$C$2,IF(H35="ベスト4",点数換算表!$D$2,点数換算表!$E$2))))</f>
        <v>0</v>
      </c>
      <c r="J35" s="15"/>
      <c r="K35" s="13">
        <f>IF(J35="",0,IF(J35="優勝",点数換算表!$B$3,IF(J35="準優勝",点数換算表!$C$3,IF(J35="ベスト4",点数換算表!$D$3,点数換算表!$E$3))))</f>
        <v>0</v>
      </c>
      <c r="L35" s="15" t="s">
        <v>6</v>
      </c>
      <c r="M35" s="13">
        <f>IF(L35="",0,IF(L35="優勝",点数換算表!$B$4,IF(L35="準優勝",点数換算表!$C$4,IF(L35="ベスト4",点数換算表!$D$4,IF(L35="ベスト8",点数換算表!$E$4,IF(L35="ベスト16",点数換算表!$F$4,""))))))</f>
        <v>60</v>
      </c>
      <c r="N35" s="15" t="s">
        <v>135</v>
      </c>
      <c r="O35" s="13">
        <f>IF(N35="",0,IF(N35="優勝",点数換算表!$B$5,IF(N35="準優勝",点数換算表!$C$5,IF(N35="ベスト4",点数換算表!$D$5,IF(N35="ベスト8",点数換算表!$E$5,IF(N35="ベスト16",点数換算表!$F$5,IF(N35="ベスト32",点数換算表!$G$5,"")))))))</f>
        <v>50</v>
      </c>
      <c r="P35" s="15"/>
      <c r="Q35" s="13">
        <f>IF(P35="",0,IF(P35="優勝",点数換算表!$B$6,IF(P35="準優勝",点数換算表!$C$6,IF(P35="ベスト4",点数換算表!$D$6,IF(P35="ベスト8",点数換算表!$E$6,IF(P35="ベスト16",点数換算表!$F$6,IF(P35="ベスト32",点数換算表!$G$6,"")))))))</f>
        <v>0</v>
      </c>
      <c r="R35" s="15"/>
      <c r="S35" s="13">
        <f>IF(R35="",0,IF(R35="優勝",点数換算表!$B$7,IF(R35="準優勝",点数換算表!$C$7,IF(R35="ベスト4",点数換算表!$D$7,IF(R35="ベスト8",点数換算表!$E$7,点数換算表!$F$7)))))</f>
        <v>0</v>
      </c>
      <c r="T35" s="15"/>
      <c r="U35" s="13">
        <f>IF(T35="",0,IF(T35="優勝",点数換算表!$B$8,IF(T35="準優勝",点数換算表!$C$8,IF(T35="ベスト4",点数換算表!$D$8,IF(T35="ベスト8",点数換算表!$E$8,点数換算表!$F$8)))))</f>
        <v>0</v>
      </c>
      <c r="V35" s="15" t="s">
        <v>9</v>
      </c>
      <c r="W35" s="13">
        <f>IF(V35="",0,IF(V35="優勝",点数換算表!$B$13,IF(V35="準優勝",点数換算表!$C$13,IF(V35="ベスト4",点数換算表!$D$13,点数換算表!$E$13))))</f>
        <v>16</v>
      </c>
      <c r="X35" s="15"/>
      <c r="Y35" s="13">
        <f>IF(X35="",0,IF(X35="優勝",点数換算表!$B$14,IF(X35="準優勝",点数換算表!$C$14,IF(X35="ベスト4",点数換算表!$D$14,点数換算表!$E$14))))</f>
        <v>0</v>
      </c>
      <c r="Z35" s="15"/>
      <c r="AA35" s="13">
        <f>IF(Z35="",0,IF(Z35="優勝",点数換算表!$B$15,IF(Z35="準優勝",点数換算表!$C$15,IF(Z35="ベスト4",点数換算表!$D$15,IF(Z35="ベスト8",点数換算表!$E$15,IF(Z35="ベスト16",点数換算表!$F$15,""))))))</f>
        <v>0</v>
      </c>
      <c r="AB35" s="15"/>
      <c r="AC35" s="13">
        <f>IF(AB35="",0,IF(AB35="優勝",点数換算表!$B$16,IF(AB35="準優勝",点数換算表!$C$16,IF(AB35="ベスト4",点数換算表!$D$16,IF(AB35="ベスト8",点数換算表!$E$16,IF(AB35="ベスト16",点数換算表!$F$16,IF(AB35="ベスト32",点数換算表!$G$16,"")))))))</f>
        <v>0</v>
      </c>
      <c r="AD35" s="15"/>
      <c r="AE35" s="13">
        <f>IF(AD35="",0,IF(AD35="優勝",点数換算表!$B$17,IF(AD35="準優勝",点数換算表!$C$17,IF(AD35="ベスト4",点数換算表!$D$17,IF(AD35="ベスト8",点数換算表!$E$17,IF(AD35="ベスト16",点数換算表!$F$17,IF(AD35="ベスト32",点数換算表!$G$17,"")))))))</f>
        <v>0</v>
      </c>
      <c r="AF35" s="15"/>
      <c r="AG35" s="13">
        <f>IF(AF35="",0,IF(AF35="優勝",点数換算表!$B$18,IF(AF35="準優勝",点数換算表!$C$18,IF(AF35="ベスト4",点数換算表!$D$18,IF(AF35="ベスト8",点数換算表!$E$18,点数換算表!$F$18)))))</f>
        <v>0</v>
      </c>
      <c r="AH35" s="15"/>
      <c r="AI35" s="13">
        <f>IF(AH35="",0,IF(AH35="優勝",点数換算表!$B$19,IF(AH35="準優勝",点数換算表!$C$19,IF(AH35="ベスト4",点数換算表!$D$19,IF(AH35="ベスト8",点数換算表!$E$19,点数換算表!$F$19)))))</f>
        <v>0</v>
      </c>
    </row>
    <row r="36" spans="1:35">
      <c r="A36" s="13">
        <v>33</v>
      </c>
      <c r="B36" s="15" t="s">
        <v>48</v>
      </c>
      <c r="C36" s="15" t="s">
        <v>49</v>
      </c>
      <c r="D36" s="15">
        <v>3</v>
      </c>
      <c r="E36" s="16" t="s">
        <v>177</v>
      </c>
      <c r="F36" s="26" t="s">
        <v>539</v>
      </c>
      <c r="G36" s="13">
        <f t="shared" si="1"/>
        <v>122</v>
      </c>
      <c r="H36" s="15"/>
      <c r="I36" s="13">
        <f>IF(H36="",0,IF(H36="優勝",点数換算表!$B$2,IF(H36="準優勝",点数換算表!$C$2,IF(H36="ベスト4",点数換算表!$D$2,点数換算表!$E$2))))</f>
        <v>0</v>
      </c>
      <c r="J36" s="15"/>
      <c r="K36" s="13">
        <f>IF(J36="",0,IF(J36="優勝",点数換算表!$B$3,IF(J36="準優勝",点数換算表!$C$3,IF(J36="ベスト4",点数換算表!$D$3,点数換算表!$E$3))))</f>
        <v>0</v>
      </c>
      <c r="L36" s="15"/>
      <c r="M36" s="13">
        <f>IF(L36="",0,IF(L36="優勝",点数換算表!$B$4,IF(L36="準優勝",点数換算表!$C$4,IF(L36="ベスト4",点数換算表!$D$4,IF(L36="ベスト8",点数換算表!$E$4,IF(L36="ベスト16",点数換算表!$F$4,""))))))</f>
        <v>0</v>
      </c>
      <c r="N36" s="15" t="s">
        <v>135</v>
      </c>
      <c r="O36" s="13">
        <f>IF(N36="",0,IF(N36="優勝",点数換算表!$B$5,IF(N36="準優勝",点数換算表!$C$5,IF(N36="ベスト4",点数換算表!$D$5,IF(N36="ベスト8",点数換算表!$E$5,IF(N36="ベスト16",点数換算表!$F$5,IF(N36="ベスト32",点数換算表!$G$5,"")))))))</f>
        <v>50</v>
      </c>
      <c r="P36" s="15"/>
      <c r="Q36" s="13">
        <f>IF(P36="",0,IF(P36="優勝",点数換算表!$B$6,IF(P36="準優勝",点数換算表!$C$6,IF(P36="ベスト4",点数換算表!$D$6,IF(P36="ベスト8",点数換算表!$E$6,IF(P36="ベスト16",点数換算表!$F$6,IF(P36="ベスト32",点数換算表!$G$6,"")))))))</f>
        <v>0</v>
      </c>
      <c r="R36" s="15"/>
      <c r="S36" s="13">
        <f>IF(R36="",0,IF(R36="優勝",点数換算表!$B$7,IF(R36="準優勝",点数換算表!$C$7,IF(R36="ベスト4",点数換算表!$D$7,IF(R36="ベスト8",点数換算表!$E$7,点数換算表!$F$7)))))</f>
        <v>0</v>
      </c>
      <c r="T36" s="15"/>
      <c r="U36" s="13">
        <f>IF(T36="",0,IF(T36="優勝",点数換算表!$B$8,IF(T36="準優勝",点数換算表!$C$8,IF(T36="ベスト4",点数換算表!$D$8,IF(T36="ベスト8",点数換算表!$E$8,点数換算表!$F$8)))))</f>
        <v>0</v>
      </c>
      <c r="V36" s="15"/>
      <c r="W36" s="13">
        <f>IF(V36="",0,IF(V36="優勝",点数換算表!$B$13,IF(V36="準優勝",点数換算表!$C$13,IF(V36="ベスト4",点数換算表!$D$13,点数換算表!$E$13))))</f>
        <v>0</v>
      </c>
      <c r="X36" s="15"/>
      <c r="Y36" s="13">
        <f>IF(X36="",0,IF(X36="優勝",点数換算表!$B$14,IF(X36="準優勝",点数換算表!$C$14,IF(X36="ベスト4",点数換算表!$D$14,点数換算表!$E$14))))</f>
        <v>0</v>
      </c>
      <c r="Z36" s="15" t="s">
        <v>9</v>
      </c>
      <c r="AA36" s="13">
        <f>IF(Z36="",0,IF(Z36="優勝",点数換算表!$B$15,IF(Z36="準優勝",点数換算表!$C$15,IF(Z36="ベスト4",点数換算表!$D$15,IF(Z36="ベスト8",点数換算表!$E$15,IF(Z36="ベスト16",点数換算表!$F$15,""))))))</f>
        <v>32</v>
      </c>
      <c r="AB36" s="15" t="s">
        <v>135</v>
      </c>
      <c r="AC36" s="13">
        <f>IF(AB36="",0,IF(AB36="優勝",点数換算表!$B$16,IF(AB36="準優勝",点数換算表!$C$16,IF(AB36="ベスト4",点数換算表!$D$16,IF(AB36="ベスト8",点数換算表!$E$16,IF(AB36="ベスト16",点数換算表!$F$16,IF(AB36="ベスト32",点数換算表!$G$16,"")))))))</f>
        <v>40</v>
      </c>
      <c r="AD36" s="15"/>
      <c r="AE36" s="13">
        <f>IF(AD36="",0,IF(AD36="優勝",点数換算表!$B$17,IF(AD36="準優勝",点数換算表!$C$17,IF(AD36="ベスト4",点数換算表!$D$17,IF(AD36="ベスト8",点数換算表!$E$17,IF(AD36="ベスト16",点数換算表!$F$17,IF(AD36="ベスト32",点数換算表!$G$17,"")))))))</f>
        <v>0</v>
      </c>
      <c r="AF36" s="15"/>
      <c r="AG36" s="13">
        <f>IF(AF36="",0,IF(AF36="優勝",点数換算表!$B$18,IF(AF36="準優勝",点数換算表!$C$18,IF(AF36="ベスト4",点数換算表!$D$18,IF(AF36="ベスト8",点数換算表!$E$18,点数換算表!$F$18)))))</f>
        <v>0</v>
      </c>
      <c r="AH36" s="15"/>
      <c r="AI36" s="13">
        <f>IF(AH36="",0,IF(AH36="優勝",点数換算表!$B$19,IF(AH36="準優勝",点数換算表!$C$19,IF(AH36="ベスト4",点数換算表!$D$19,IF(AH36="ベスト8",点数換算表!$E$19,点数換算表!$F$19)))))</f>
        <v>0</v>
      </c>
    </row>
    <row r="37" spans="1:35">
      <c r="A37" s="13">
        <v>34</v>
      </c>
      <c r="B37" s="13" t="s">
        <v>192</v>
      </c>
      <c r="C37" s="13" t="s">
        <v>178</v>
      </c>
      <c r="D37" s="13">
        <v>3</v>
      </c>
      <c r="E37" s="18" t="s">
        <v>179</v>
      </c>
      <c r="F37" s="27" t="s">
        <v>540</v>
      </c>
      <c r="G37" s="13">
        <f t="shared" si="1"/>
        <v>120</v>
      </c>
      <c r="H37" s="15"/>
      <c r="I37" s="13">
        <f>IF(H37="",0,IF(H37="優勝",[2]点数換算表!$B$2,IF(H37="準優勝",[2]点数換算表!$C$2,IF(H37="ベスト4",[2]点数換算表!$D$2,[2]点数換算表!$E$2))))</f>
        <v>0</v>
      </c>
      <c r="J37" s="15"/>
      <c r="K37" s="13">
        <f>IF(J37="",0,IF(J37="優勝",点数換算表!$B$3,IF(J37="準優勝",点数換算表!$C$3,IF(J37="ベスト4",点数換算表!$D$3,点数換算表!$E$3))))</f>
        <v>0</v>
      </c>
      <c r="L37" s="15" t="s">
        <v>7</v>
      </c>
      <c r="M37" s="13">
        <f>IF(L37="",0,IF(L37="優勝",点数換算表!$B$4,IF(L37="準優勝",点数換算表!$C$4,IF(L37="ベスト4",点数換算表!$D$4,IF(L37="ベスト8",点数換算表!$E$4,IF(L37="ベスト16",点数換算表!$F$4,""))))))</f>
        <v>20</v>
      </c>
      <c r="N37" s="15" t="s">
        <v>7</v>
      </c>
      <c r="O37" s="13">
        <f>IF(N37="",0,IF(N37="優勝",点数換算表!$B$5,IF(N37="準優勝",点数換算表!$C$5,IF(N37="ベスト4",点数換算表!$D$5,IF(N37="ベスト8",点数換算表!$E$5,IF(N37="ベスト16",点数換算表!$F$5,IF(N37="ベスト32",点数換算表!$G$5,"")))))))</f>
        <v>100</v>
      </c>
      <c r="P37" s="15"/>
      <c r="Q37" s="13">
        <f>IF(P37="",0,IF(P37="優勝",点数換算表!$B$6,IF(P37="準優勝",点数換算表!$C$6,IF(P37="ベスト4",点数換算表!$D$6,IF(P37="ベスト8",点数換算表!$E$6,IF(P37="ベスト16",点数換算表!$F$6,IF(P37="ベスト32",点数換算表!$G$6,"")))))))</f>
        <v>0</v>
      </c>
      <c r="R37" s="15"/>
      <c r="S37" s="13">
        <f>IF(R37="",0,IF(R37="優勝",点数換算表!$B$7,IF(R37="準優勝",点数換算表!$C$7,IF(R37="ベスト4",点数換算表!$D$7,IF(R37="ベスト8",点数換算表!$E$7,点数換算表!$F$7)))))</f>
        <v>0</v>
      </c>
      <c r="T37" s="15"/>
      <c r="U37" s="13">
        <f>IF(T37="",0,IF(T37="優勝",点数換算表!$B$8,IF(T37="準優勝",点数換算表!$C$8,IF(T37="ベスト4",点数換算表!$D$8,IF(T37="ベスト8",点数換算表!$E$8,点数換算表!$F$8)))))</f>
        <v>0</v>
      </c>
      <c r="V37" s="15"/>
      <c r="W37" s="13">
        <f>IF(V37="",0,IF(V37="優勝",点数換算表!$B$13,IF(V37="準優勝",点数換算表!$C$13,IF(V37="ベスト4",点数換算表!$D$13,点数換算表!$E$13))))</f>
        <v>0</v>
      </c>
      <c r="X37" s="15"/>
      <c r="Y37" s="13">
        <f>IF(X37="",0,IF(X37="優勝",点数換算表!$B$14,IF(X37="準優勝",点数換算表!$C$14,IF(X37="ベスト4",点数換算表!$D$14,点数換算表!$E$14))))</f>
        <v>0</v>
      </c>
      <c r="Z37" s="15"/>
      <c r="AA37" s="13">
        <f>IF(Z37="",0,IF(Z37="優勝",点数換算表!$B$15,IF(Z37="準優勝",点数換算表!$C$15,IF(Z37="ベスト4",点数換算表!$D$15,IF(Z37="ベスト8",点数換算表!$E$15,IF(Z37="ベスト16",点数換算表!$F$15,""))))))</f>
        <v>0</v>
      </c>
      <c r="AB37" s="15"/>
      <c r="AC37" s="13">
        <f>IF(AB37="",0,IF(AB37="優勝",点数換算表!$B$16,IF(AB37="準優勝",点数換算表!$C$16,IF(AB37="ベスト4",点数換算表!$D$16,IF(AB37="ベスト8",点数換算表!$E$16,IF(AB37="ベスト16",点数換算表!$F$16,IF(AB37="ベスト32",点数換算表!$G$16,"")))))))</f>
        <v>0</v>
      </c>
      <c r="AD37" s="15"/>
      <c r="AE37" s="13">
        <f>IF(AD37="",0,IF(AD37="優勝",点数換算表!$B$17,IF(AD37="準優勝",点数換算表!$C$17,IF(AD37="ベスト4",点数換算表!$D$17,IF(AD37="ベスト8",点数換算表!$E$17,IF(AD37="ベスト16",点数換算表!$F$17,IF(AD37="ベスト32",点数換算表!$G$17,"")))))))</f>
        <v>0</v>
      </c>
      <c r="AF37" s="15"/>
      <c r="AG37" s="13">
        <f>IF(AF37="",0,IF(AF37="優勝",点数換算表!$B$18,IF(AF37="準優勝",点数換算表!$C$18,IF(AF37="ベスト4",点数換算表!$D$18,IF(AF37="ベスト8",点数換算表!$E$18,点数換算表!$F$18)))))</f>
        <v>0</v>
      </c>
      <c r="AH37" s="15"/>
      <c r="AI37" s="13">
        <f>IF(AH37="",0,IF(AH37="優勝",点数換算表!$B$19,IF(AH37="準優勝",点数換算表!$C$19,IF(AH37="ベスト4",点数換算表!$D$19,IF(AH37="ベスト8",点数換算表!$E$19,点数換算表!$F$19)))))</f>
        <v>0</v>
      </c>
    </row>
    <row r="38" spans="1:35" ht="20">
      <c r="A38" s="13">
        <v>35</v>
      </c>
      <c r="B38" s="10" t="s">
        <v>665</v>
      </c>
      <c r="C38" s="10" t="s">
        <v>662</v>
      </c>
      <c r="D38" s="10">
        <v>2</v>
      </c>
      <c r="E38" s="19" t="s">
        <v>250</v>
      </c>
      <c r="F38" s="27" t="s">
        <v>540</v>
      </c>
      <c r="G38" s="13">
        <f t="shared" si="1"/>
        <v>120</v>
      </c>
      <c r="H38" s="15"/>
      <c r="I38" s="13">
        <f>IF(H38="",0,IF(H38="優勝",点数換算表!$B$2,IF(H38="準優勝",点数換算表!$C$2,IF(H38="ベスト4",点数換算表!$D$2,点数換算表!$E$2))))</f>
        <v>0</v>
      </c>
      <c r="J38" s="15"/>
      <c r="K38" s="13">
        <f>IF(J38="",0,IF(J38="優勝",点数換算表!$B$3,IF(J38="準優勝",点数換算表!$C$3,IF(J38="ベスト4",点数換算表!$D$3,点数換算表!$E$3))))</f>
        <v>0</v>
      </c>
      <c r="L38" s="15" t="s">
        <v>7</v>
      </c>
      <c r="M38" s="13">
        <f>IF(L38="",0,IF(L38="優勝",点数換算表!$B$4,IF(L38="準優勝",点数換算表!$C$4,IF(L38="ベスト4",点数換算表!$D$4,IF(L38="ベスト8",点数換算表!$E$4,IF(L38="ベスト16",点数換算表!$F$4,""))))))</f>
        <v>20</v>
      </c>
      <c r="N38" s="15" t="s">
        <v>7</v>
      </c>
      <c r="O38" s="13">
        <f>IF(N38="",0,IF(N38="優勝",点数換算表!$B$5,IF(N38="準優勝",点数換算表!$C$5,IF(N38="ベスト4",点数換算表!$D$5,IF(N38="ベスト8",点数換算表!$E$5,IF(N38="ベスト16",点数換算表!$F$5,IF(N38="ベスト32",点数換算表!$G$5,"")))))))</f>
        <v>100</v>
      </c>
      <c r="P38" s="15"/>
      <c r="Q38" s="13">
        <f>IF(P38="",0,IF(P38="優勝",点数換算表!$B$6,IF(P38="準優勝",点数換算表!$C$6,IF(P38="ベスト4",点数換算表!$D$6,IF(P38="ベスト8",点数換算表!$E$6,IF(P38="ベスト16",点数換算表!$F$6,IF(P38="ベスト32",点数換算表!$G$6,"")))))))</f>
        <v>0</v>
      </c>
      <c r="R38" s="15"/>
      <c r="S38" s="13">
        <f>IF(R38="",0,IF(R38="優勝",点数換算表!$B$7,IF(R38="準優勝",点数換算表!$C$7,IF(R38="ベスト4",点数換算表!$D$7,IF(R38="ベスト8",点数換算表!$E$7,点数換算表!$F$7)))))</f>
        <v>0</v>
      </c>
      <c r="T38" s="15"/>
      <c r="U38" s="13">
        <f>IF(T38="",0,IF(T38="優勝",点数換算表!$B$8,IF(T38="準優勝",点数換算表!$C$8,IF(T38="ベスト4",点数換算表!$D$8,IF(T38="ベスト8",点数換算表!$E$8,点数換算表!$F$8)))))</f>
        <v>0</v>
      </c>
      <c r="V38" s="15"/>
      <c r="W38" s="13">
        <f>IF(V38="",0,IF(V38="優勝",点数換算表!$B$13,IF(V38="準優勝",点数換算表!$C$13,IF(V38="ベスト4",点数換算表!$D$13,点数換算表!$E$13))))</f>
        <v>0</v>
      </c>
      <c r="X38" s="15"/>
      <c r="Y38" s="13">
        <f>IF(X38="",0,IF(X38="優勝",点数換算表!$B$14,IF(X38="準優勝",点数換算表!$C$14,IF(X38="ベスト4",点数換算表!$D$14,点数換算表!$E$14))))</f>
        <v>0</v>
      </c>
      <c r="Z38" s="15"/>
      <c r="AA38" s="13">
        <f>IF(Z38="",0,IF(Z38="優勝",点数換算表!$B$15,IF(Z38="準優勝",点数換算表!$C$15,IF(Z38="ベスト4",点数換算表!$D$15,IF(Z38="ベスト8",点数換算表!$E$15,IF(Z38="ベスト16",点数換算表!$F$15,""))))))</f>
        <v>0</v>
      </c>
      <c r="AB38" s="15"/>
      <c r="AC38" s="13">
        <f>IF(AB38="",0,IF(AB38="優勝",点数換算表!$B$16,IF(AB38="準優勝",点数換算表!$C$16,IF(AB38="ベスト4",点数換算表!$D$16,IF(AB38="ベスト8",点数換算表!$E$16,IF(AB38="ベスト16",点数換算表!$F$16,IF(AB38="ベスト32",点数換算表!$G$16,"")))))))</f>
        <v>0</v>
      </c>
      <c r="AD38" s="15"/>
      <c r="AE38" s="13">
        <f>IF(AD38="",0,IF(AD38="優勝",点数換算表!$B$17,IF(AD38="準優勝",点数換算表!$C$17,IF(AD38="ベスト4",点数換算表!$D$17,IF(AD38="ベスト8",点数換算表!$E$17,IF(AD38="ベスト16",点数換算表!$F$17,IF(AD38="ベスト32",点数換算表!$G$17,"")))))))</f>
        <v>0</v>
      </c>
      <c r="AF38" s="15"/>
      <c r="AG38" s="13">
        <f>IF(AF38="",0,IF(AF38="優勝",点数換算表!$B$18,IF(AF38="準優勝",点数換算表!$C$18,IF(AF38="ベスト4",点数換算表!$D$18,IF(AF38="ベスト8",点数換算表!$E$18,点数換算表!$F$18)))))</f>
        <v>0</v>
      </c>
      <c r="AH38" s="15"/>
      <c r="AI38" s="13">
        <f>IF(AH38="",0,IF(AH38="優勝",点数換算表!$B$19,IF(AH38="準優勝",点数換算表!$C$19,IF(AH38="ベスト4",点数換算表!$D$19,IF(AH38="ベスト8",点数換算表!$E$19,点数換算表!$F$19)))))</f>
        <v>0</v>
      </c>
    </row>
    <row r="39" spans="1:35">
      <c r="A39" s="13">
        <v>36</v>
      </c>
      <c r="B39" s="13" t="s">
        <v>387</v>
      </c>
      <c r="C39" s="13" t="s">
        <v>388</v>
      </c>
      <c r="D39" s="13">
        <v>2</v>
      </c>
      <c r="E39" s="22" t="s">
        <v>389</v>
      </c>
      <c r="F39" s="26" t="s">
        <v>539</v>
      </c>
      <c r="G39" s="13">
        <f t="shared" si="1"/>
        <v>116</v>
      </c>
      <c r="H39" s="15"/>
      <c r="I39" s="13">
        <f>IF(H39="",0,IF(H39="優勝",[6]点数換算表!$B$2,IF(H39="準優勝",[6]点数換算表!$C$2,IF(H39="ベスト4",[6]点数換算表!$D$2,[6]点数換算表!$E$2))))</f>
        <v>0</v>
      </c>
      <c r="J39" s="15"/>
      <c r="K39" s="13">
        <f>IF(J39="",0,IF(J39="優勝",点数換算表!$B$3,IF(J39="準優勝",点数換算表!$C$3,IF(J39="ベスト4",点数換算表!$D$3,点数換算表!$E$3))))</f>
        <v>0</v>
      </c>
      <c r="L39" s="15" t="s">
        <v>10</v>
      </c>
      <c r="M39" s="13">
        <f>IF(L39="",0,IF(L39="優勝",点数換算表!$B$4,IF(L39="準優勝",点数換算表!$C$4,IF(L39="ベスト4",点数換算表!$D$4,IF(L39="ベスト8",点数換算表!$E$4,IF(L39="ベスト16",点数換算表!$F$4,""))))))</f>
        <v>100</v>
      </c>
      <c r="N39" s="15"/>
      <c r="O39" s="13">
        <f>IF(N39="",0,IF(N39="優勝",点数換算表!$B$5,IF(N39="準優勝",点数換算表!$C$5,IF(N39="ベスト4",点数換算表!$D$5,IF(N39="ベスト8",点数換算表!$E$5,IF(N39="ベスト16",点数換算表!$F$5,IF(N39="ベスト32",点数換算表!$G$5,"")))))))</f>
        <v>0</v>
      </c>
      <c r="P39" s="15"/>
      <c r="Q39" s="13">
        <f>IF(P39="",0,IF(P39="優勝",点数換算表!$B$6,IF(P39="準優勝",点数換算表!$C$6,IF(P39="ベスト4",点数換算表!$D$6,IF(P39="ベスト8",点数換算表!$E$6,IF(P39="ベスト16",点数換算表!$F$6,IF(P39="ベスト32",点数換算表!$G$6,"")))))))</f>
        <v>0</v>
      </c>
      <c r="R39" s="15"/>
      <c r="S39" s="13">
        <f>IF(R39="",0,IF(R39="優勝",点数換算表!$B$7,IF(R39="準優勝",点数換算表!$C$7,IF(R39="ベスト4",点数換算表!$D$7,IF(R39="ベスト8",点数換算表!$E$7,点数換算表!$F$7)))))</f>
        <v>0</v>
      </c>
      <c r="T39" s="15"/>
      <c r="U39" s="13">
        <f>IF(T39="",0,IF(T39="優勝",点数換算表!$B$8,IF(T39="準優勝",点数換算表!$C$8,IF(T39="ベスト4",点数換算表!$D$8,IF(T39="ベスト8",点数換算表!$E$8,点数換算表!$F$8)))))</f>
        <v>0</v>
      </c>
      <c r="V39" s="15"/>
      <c r="W39" s="13">
        <f>IF(V39="",0,IF(V39="優勝",点数換算表!$B$13,IF(V39="準優勝",点数換算表!$C$13,IF(V39="ベスト4",点数換算表!$D$13,点数換算表!$E$13))))</f>
        <v>0</v>
      </c>
      <c r="X39" s="15"/>
      <c r="Y39" s="13">
        <f>IF(X39="",0,IF(X39="優勝",点数換算表!$B$14,IF(X39="準優勝",点数換算表!$C$14,IF(X39="ベスト4",点数換算表!$D$14,点数換算表!$E$14))))</f>
        <v>0</v>
      </c>
      <c r="Z39" s="15" t="s">
        <v>7</v>
      </c>
      <c r="AA39" s="13">
        <f>IF(Z39="",0,IF(Z39="優勝",点数換算表!$B$15,IF(Z39="準優勝",点数換算表!$C$15,IF(Z39="ベスト4",点数換算表!$D$15,IF(Z39="ベスト8",点数換算表!$E$15,IF(Z39="ベスト16",点数換算表!$F$15,""))))))</f>
        <v>16</v>
      </c>
      <c r="AB39" s="15"/>
      <c r="AC39" s="13">
        <f>IF(AB39="",0,IF(AB39="優勝",点数換算表!$B$16,IF(AB39="準優勝",点数換算表!$C$16,IF(AB39="ベスト4",点数換算表!$D$16,IF(AB39="ベスト8",点数換算表!$E$16,IF(AB39="ベスト16",点数換算表!$F$16,IF(AB39="ベスト32",点数換算表!$G$16,"")))))))</f>
        <v>0</v>
      </c>
      <c r="AD39" s="15"/>
      <c r="AE39" s="13">
        <f>IF(AD39="",0,IF(AD39="優勝",点数換算表!$B$17,IF(AD39="準優勝",点数換算表!$C$17,IF(AD39="ベスト4",点数換算表!$D$17,IF(AD39="ベスト8",点数換算表!$E$17,IF(AD39="ベスト16",点数換算表!$F$17,IF(AD39="ベスト32",点数換算表!$G$17,"")))))))</f>
        <v>0</v>
      </c>
      <c r="AF39" s="15"/>
      <c r="AG39" s="13">
        <f>IF(AF39="",0,IF(AF39="優勝",点数換算表!$B$18,IF(AF39="準優勝",点数換算表!$C$18,IF(AF39="ベスト4",点数換算表!$D$18,IF(AF39="ベスト8",点数換算表!$E$18,点数換算表!$F$18)))))</f>
        <v>0</v>
      </c>
      <c r="AH39" s="15"/>
      <c r="AI39" s="13">
        <f>IF(AH39="",0,IF(AH39="優勝",点数換算表!$B$19,IF(AH39="準優勝",点数換算表!$C$19,IF(AH39="ベスト4",点数換算表!$D$19,IF(AH39="ベスト8",点数換算表!$E$19,点数換算表!$F$19)))))</f>
        <v>0</v>
      </c>
    </row>
    <row r="40" spans="1:35">
      <c r="A40" s="13">
        <v>37</v>
      </c>
      <c r="B40" s="13" t="s">
        <v>692</v>
      </c>
      <c r="C40" s="13" t="s">
        <v>288</v>
      </c>
      <c r="D40" s="13">
        <v>3</v>
      </c>
      <c r="E40" s="20" t="s">
        <v>289</v>
      </c>
      <c r="F40" s="27" t="s">
        <v>540</v>
      </c>
      <c r="G40" s="13">
        <f t="shared" si="1"/>
        <v>108</v>
      </c>
      <c r="H40" s="15"/>
      <c r="I40" s="13">
        <f>IF(H40="",0,IF(H40="優勝",[7]点数換算表!$B$2,IF(H40="準優勝",[7]点数換算表!$C$2,IF(H40="ベスト4",[7]点数換算表!$D$2,[7]点数換算表!$E$2))))</f>
        <v>0</v>
      </c>
      <c r="J40" s="15"/>
      <c r="K40" s="13">
        <f>IF(J40="",0,IF(J40="優勝",点数換算表!$B$3,IF(J40="準優勝",点数換算表!$C$3,IF(J40="ベスト4",点数換算表!$D$3,点数換算表!$E$3))))</f>
        <v>0</v>
      </c>
      <c r="L40" s="15" t="s">
        <v>6</v>
      </c>
      <c r="M40" s="13">
        <f>IF(L40="",0,IF(L40="優勝",点数換算表!$B$4,IF(L40="準優勝",点数換算表!$C$4,IF(L40="ベスト4",点数換算表!$D$4,IF(L40="ベスト8",点数換算表!$E$4,IF(L40="ベスト16",点数換算表!$F$4,""))))))</f>
        <v>60</v>
      </c>
      <c r="N40" s="15"/>
      <c r="O40" s="13">
        <f>IF(N40="",0,IF(N40="優勝",点数換算表!$B$5,IF(N40="準優勝",点数換算表!$C$5,IF(N40="ベスト4",点数換算表!$D$5,IF(N40="ベスト8",点数換算表!$E$5,IF(N40="ベスト16",点数換算表!$F$5,IF(N40="ベスト32",点数換算表!$G$5,"")))))))</f>
        <v>0</v>
      </c>
      <c r="P40" s="15"/>
      <c r="Q40" s="13">
        <f>IF(P40="",0,IF(P40="優勝",点数換算表!$B$6,IF(P40="準優勝",点数換算表!$C$6,IF(P40="ベスト4",点数換算表!$D$6,IF(P40="ベスト8",点数換算表!$E$6,IF(P40="ベスト16",点数換算表!$F$6,IF(P40="ベスト32",点数換算表!$G$6,"")))))))</f>
        <v>0</v>
      </c>
      <c r="R40" s="15"/>
      <c r="S40" s="13">
        <f>IF(R40="",0,IF(R40="優勝",点数換算表!$B$7,IF(R40="準優勝",点数換算表!$C$7,IF(R40="ベスト4",点数換算表!$D$7,IF(R40="ベスト8",点数換算表!$E$7,点数換算表!$F$7)))))</f>
        <v>0</v>
      </c>
      <c r="T40" s="15"/>
      <c r="U40" s="13">
        <f>IF(T40="",0,IF(T40="優勝",点数換算表!$B$8,IF(T40="準優勝",点数換算表!$C$8,IF(T40="ベスト4",点数換算表!$D$8,IF(T40="ベスト8",点数換算表!$E$8,点数換算表!$F$8)))))</f>
        <v>0</v>
      </c>
      <c r="V40" s="15"/>
      <c r="W40" s="13">
        <f>IF(V40="",0,IF(V40="優勝",点数換算表!$B$13,IF(V40="準優勝",点数換算表!$C$13,IF(V40="ベスト4",点数換算表!$D$13,点数換算表!$E$13))))</f>
        <v>0</v>
      </c>
      <c r="X40" s="15"/>
      <c r="Y40" s="13">
        <f>IF(X40="",0,IF(X40="優勝",点数換算表!$B$14,IF(X40="準優勝",点数換算表!$C$14,IF(X40="ベスト4",点数換算表!$D$14,点数換算表!$E$14))))</f>
        <v>0</v>
      </c>
      <c r="Z40" s="15" t="s">
        <v>6</v>
      </c>
      <c r="AA40" s="13">
        <f>IF(Z40="",0,IF(Z40="優勝",点数換算表!$B$15,IF(Z40="準優勝",点数換算表!$C$15,IF(Z40="ベスト4",点数換算表!$D$15,IF(Z40="ベスト8",点数換算表!$E$15,IF(Z40="ベスト16",点数換算表!$F$15,""))))))</f>
        <v>48</v>
      </c>
      <c r="AB40" s="15"/>
      <c r="AC40" s="13">
        <f>IF(AB40="",0,IF(AB40="優勝",点数換算表!$B$16,IF(AB40="準優勝",点数換算表!$C$16,IF(AB40="ベスト4",点数換算表!$D$16,IF(AB40="ベスト8",点数換算表!$E$16,IF(AB40="ベスト16",点数換算表!$F$16,IF(AB40="ベスト32",点数換算表!$G$16,"")))))))</f>
        <v>0</v>
      </c>
      <c r="AD40" s="15"/>
      <c r="AE40" s="13">
        <f>IF(AD40="",0,IF(AD40="優勝",点数換算表!$B$17,IF(AD40="準優勝",点数換算表!$C$17,IF(AD40="ベスト4",点数換算表!$D$17,IF(AD40="ベスト8",点数換算表!$E$17,IF(AD40="ベスト16",点数換算表!$F$17,IF(AD40="ベスト32",点数換算表!$G$17,"")))))))</f>
        <v>0</v>
      </c>
      <c r="AF40" s="15"/>
      <c r="AG40" s="13">
        <f>IF(AF40="",0,IF(AF40="優勝",点数換算表!$B$18,IF(AF40="準優勝",点数換算表!$C$18,IF(AF40="ベスト4",点数換算表!$D$18,IF(AF40="ベスト8",点数換算表!$E$18,点数換算表!$F$18)))))</f>
        <v>0</v>
      </c>
      <c r="AH40" s="15"/>
      <c r="AI40" s="13">
        <f>IF(AH40="",0,IF(AH40="優勝",点数換算表!$B$19,IF(AH40="準優勝",点数換算表!$C$19,IF(AH40="ベスト4",点数換算表!$D$19,IF(AH40="ベスト8",点数換算表!$E$19,点数換算表!$F$19)))))</f>
        <v>0</v>
      </c>
    </row>
    <row r="41" spans="1:35">
      <c r="A41" s="13">
        <v>38</v>
      </c>
      <c r="B41" s="13" t="s">
        <v>468</v>
      </c>
      <c r="C41" s="13" t="s">
        <v>466</v>
      </c>
      <c r="D41" s="13">
        <v>3</v>
      </c>
      <c r="E41" s="25" t="s">
        <v>467</v>
      </c>
      <c r="F41" s="26" t="s">
        <v>539</v>
      </c>
      <c r="G41" s="13">
        <f t="shared" si="1"/>
        <v>108</v>
      </c>
      <c r="H41" s="15"/>
      <c r="I41" s="13">
        <f>IF(H41="",0,IF(H41="優勝",[5]点数換算表!$B$2,IF(H41="準優勝",[5]点数換算表!$C$2,IF(H41="ベスト4",[5]点数換算表!$D$2,[5]点数換算表!$E$2))))</f>
        <v>0</v>
      </c>
      <c r="J41" s="15"/>
      <c r="K41" s="13">
        <f>IF(J41="",0,IF(J41="優勝",点数換算表!$B$3,IF(J41="準優勝",点数換算表!$C$3,IF(J41="ベスト4",点数換算表!$D$3,点数換算表!$E$3))))</f>
        <v>0</v>
      </c>
      <c r="L41" s="15" t="s">
        <v>6</v>
      </c>
      <c r="M41" s="13">
        <f>IF(L41="",0,IF(L41="優勝",点数換算表!$B$4,IF(L41="準優勝",点数換算表!$C$4,IF(L41="ベスト4",点数換算表!$D$4,IF(L41="ベスト8",点数換算表!$E$4,IF(L41="ベスト16",点数換算表!$F$4,""))))))</f>
        <v>60</v>
      </c>
      <c r="N41" s="15"/>
      <c r="O41" s="13">
        <f>IF(N41="",0,IF(N41="優勝",点数換算表!$B$5,IF(N41="準優勝",点数換算表!$C$5,IF(N41="ベスト4",点数換算表!$D$5,IF(N41="ベスト8",点数換算表!$E$5,IF(N41="ベスト16",点数換算表!$F$5,IF(N41="ベスト32",点数換算表!$G$5,"")))))))</f>
        <v>0</v>
      </c>
      <c r="P41" s="15"/>
      <c r="Q41" s="13">
        <f>IF(P41="",0,IF(P41="優勝",点数換算表!$B$6,IF(P41="準優勝",点数換算表!$C$6,IF(P41="ベスト4",点数換算表!$D$6,IF(P41="ベスト8",点数換算表!$E$6,IF(P41="ベスト16",点数換算表!$F$6,IF(P41="ベスト32",点数換算表!$G$6,"")))))))</f>
        <v>0</v>
      </c>
      <c r="R41" s="15"/>
      <c r="S41" s="13">
        <f>IF(R41="",0,IF(R41="優勝",点数換算表!$B$7,IF(R41="準優勝",点数換算表!$C$7,IF(R41="ベスト4",点数換算表!$D$7,IF(R41="ベスト8",点数換算表!$E$7,点数換算表!$F$7)))))</f>
        <v>0</v>
      </c>
      <c r="T41" s="15"/>
      <c r="U41" s="13">
        <f>IF(T41="",0,IF(T41="優勝",点数換算表!$B$8,IF(T41="準優勝",点数換算表!$C$8,IF(T41="ベスト4",点数換算表!$D$8,IF(T41="ベスト8",点数換算表!$E$8,点数換算表!$F$8)))))</f>
        <v>0</v>
      </c>
      <c r="V41" s="15"/>
      <c r="W41" s="13">
        <f>IF(V41="",0,IF(V41="優勝",点数換算表!$B$13,IF(V41="準優勝",点数換算表!$C$13,IF(V41="ベスト4",点数換算表!$D$13,点数換算表!$E$13))))</f>
        <v>0</v>
      </c>
      <c r="X41" s="15"/>
      <c r="Y41" s="13">
        <f>IF(X41="",0,IF(X41="優勝",点数換算表!$B$14,IF(X41="準優勝",点数換算表!$C$14,IF(X41="ベスト4",点数換算表!$D$14,点数換算表!$E$14))))</f>
        <v>0</v>
      </c>
      <c r="Z41" s="15" t="s">
        <v>6</v>
      </c>
      <c r="AA41" s="13">
        <f>IF(Z41="",0,IF(Z41="優勝",点数換算表!$B$15,IF(Z41="準優勝",点数換算表!$C$15,IF(Z41="ベスト4",点数換算表!$D$15,IF(Z41="ベスト8",点数換算表!$E$15,IF(Z41="ベスト16",点数換算表!$F$15,""))))))</f>
        <v>48</v>
      </c>
      <c r="AB41" s="15"/>
      <c r="AC41" s="13">
        <f>IF(AB41="",0,IF(AB41="優勝",点数換算表!$B$16,IF(AB41="準優勝",点数換算表!$C$16,IF(AB41="ベスト4",点数換算表!$D$16,IF(AB41="ベスト8",点数換算表!$E$16,IF(AB41="ベスト16",点数換算表!$F$16,IF(AB41="ベスト32",点数換算表!$G$16,"")))))))</f>
        <v>0</v>
      </c>
      <c r="AD41" s="15"/>
      <c r="AE41" s="13">
        <f>IF(AD41="",0,IF(AD41="優勝",点数換算表!$B$17,IF(AD41="準優勝",点数換算表!$C$17,IF(AD41="ベスト4",点数換算表!$D$17,IF(AD41="ベスト8",点数換算表!$E$17,IF(AD41="ベスト16",点数換算表!$F$17,IF(AD41="ベスト32",点数換算表!$G$17,"")))))))</f>
        <v>0</v>
      </c>
      <c r="AF41" s="15"/>
      <c r="AG41" s="13">
        <f>IF(AF41="",0,IF(AF41="優勝",点数換算表!$B$18,IF(AF41="準優勝",点数換算表!$C$18,IF(AF41="ベスト4",点数換算表!$D$18,IF(AF41="ベスト8",点数換算表!$E$18,点数換算表!$F$18)))))</f>
        <v>0</v>
      </c>
      <c r="AH41" s="15"/>
      <c r="AI41" s="13">
        <f>IF(AH41="",0,IF(AH41="優勝",点数換算表!$B$19,IF(AH41="準優勝",点数換算表!$C$19,IF(AH41="ベスト4",点数換算表!$D$19,IF(AH41="ベスト8",点数換算表!$E$19,点数換算表!$F$19)))))</f>
        <v>0</v>
      </c>
    </row>
    <row r="42" spans="1:35">
      <c r="A42" s="13">
        <v>39</v>
      </c>
      <c r="B42" s="13" t="s">
        <v>590</v>
      </c>
      <c r="C42" s="13" t="s">
        <v>591</v>
      </c>
      <c r="D42" s="13">
        <v>2</v>
      </c>
      <c r="E42" s="20" t="s">
        <v>289</v>
      </c>
      <c r="F42" s="27" t="s">
        <v>540</v>
      </c>
      <c r="G42" s="13">
        <f t="shared" si="1"/>
        <v>100</v>
      </c>
      <c r="H42" s="15"/>
      <c r="I42" s="13">
        <f>IF(H42="",0,IF(H42="優勝",点数換算表!$B$2,IF(H42="準優勝",点数換算表!$C$2,IF(H42="ベスト4",点数換算表!$D$2,点数換算表!$E$2))))</f>
        <v>0</v>
      </c>
      <c r="J42" s="15"/>
      <c r="K42" s="13">
        <f>IF(J42="",0,IF(J42="優勝",点数換算表!$B$3,IF(J42="準優勝",点数換算表!$C$3,IF(J42="ベスト4",点数換算表!$D$3,点数換算表!$E$3))))</f>
        <v>0</v>
      </c>
      <c r="L42" s="15" t="s">
        <v>10</v>
      </c>
      <c r="M42" s="13">
        <f>IF(L42="",0,IF(L42="優勝",点数換算表!$B$4,IF(L42="準優勝",点数換算表!$C$4,IF(L42="ベスト4",点数換算表!$D$4,IF(L42="ベスト8",点数換算表!$E$4,IF(L42="ベスト16",点数換算表!$F$4,""))))))</f>
        <v>100</v>
      </c>
      <c r="N42" s="15"/>
      <c r="O42" s="13">
        <f>IF(N42="",0,IF(N42="優勝",点数換算表!$B$5,IF(N42="準優勝",点数換算表!$C$5,IF(N42="ベスト4",点数換算表!$D$5,IF(N42="ベスト8",点数換算表!$E$5,IF(N42="ベスト16",点数換算表!$F$5,IF(N42="ベスト32",点数換算表!$G$5,"")))))))</f>
        <v>0</v>
      </c>
      <c r="P42" s="15"/>
      <c r="Q42" s="13">
        <f>IF(P42="",0,IF(P42="優勝",点数換算表!$B$6,IF(P42="準優勝",点数換算表!$C$6,IF(P42="ベスト4",点数換算表!$D$6,IF(P42="ベスト8",点数換算表!$E$6,IF(P42="ベスト16",点数換算表!$F$6,IF(P42="ベスト32",点数換算表!$G$6,"")))))))</f>
        <v>0</v>
      </c>
      <c r="R42" s="15"/>
      <c r="S42" s="13">
        <f>IF(R42="",0,IF(R42="優勝",点数換算表!$B$7,IF(R42="準優勝",点数換算表!$C$7,IF(R42="ベスト4",点数換算表!$D$7,IF(R42="ベスト8",点数換算表!$E$7,点数換算表!$F$7)))))</f>
        <v>0</v>
      </c>
      <c r="T42" s="15"/>
      <c r="U42" s="13">
        <f>IF(T42="",0,IF(T42="優勝",点数換算表!$B$8,IF(T42="準優勝",点数換算表!$C$8,IF(T42="ベスト4",点数換算表!$D$8,IF(T42="ベスト8",点数換算表!$E$8,点数換算表!$F$8)))))</f>
        <v>0</v>
      </c>
      <c r="V42" s="15"/>
      <c r="W42" s="13">
        <f>IF(V42="",0,IF(V42="優勝",点数換算表!$B$13,IF(V42="準優勝",点数換算表!$C$13,IF(V42="ベスト4",点数換算表!$D$13,点数換算表!$E$13))))</f>
        <v>0</v>
      </c>
      <c r="X42" s="15"/>
      <c r="Y42" s="13">
        <f>IF(X42="",0,IF(X42="優勝",点数換算表!$B$14,IF(X42="準優勝",点数換算表!$C$14,IF(X42="ベスト4",点数換算表!$D$14,点数換算表!$E$14))))</f>
        <v>0</v>
      </c>
      <c r="Z42" s="15"/>
      <c r="AA42" s="13">
        <f>IF(Z42="",0,IF(Z42="優勝",点数換算表!$B$15,IF(Z42="準優勝",点数換算表!$C$15,IF(Z42="ベスト4",点数換算表!$D$15,IF(Z42="ベスト8",点数換算表!$E$15,IF(Z42="ベスト16",点数換算表!$F$15,""))))))</f>
        <v>0</v>
      </c>
      <c r="AB42" s="15"/>
      <c r="AC42" s="13">
        <f>IF(AB42="",0,IF(AB42="優勝",点数換算表!$B$16,IF(AB42="準優勝",点数換算表!$C$16,IF(AB42="ベスト4",点数換算表!$D$16,IF(AB42="ベスト8",点数換算表!$E$16,IF(AB42="ベスト16",点数換算表!$F$16,IF(AB42="ベスト32",点数換算表!$G$16,"")))))))</f>
        <v>0</v>
      </c>
      <c r="AD42" s="15"/>
      <c r="AE42" s="13">
        <f>IF(AD42="",0,IF(AD42="優勝",点数換算表!$B$17,IF(AD42="準優勝",点数換算表!$C$17,IF(AD42="ベスト4",点数換算表!$D$17,IF(AD42="ベスト8",点数換算表!$E$17,IF(AD42="ベスト16",点数換算表!$F$17,IF(AD42="ベスト32",点数換算表!$G$17,"")))))))</f>
        <v>0</v>
      </c>
      <c r="AF42" s="15"/>
      <c r="AG42" s="13">
        <f>IF(AF42="",0,IF(AF42="優勝",点数換算表!$B$18,IF(AF42="準優勝",点数換算表!$C$18,IF(AF42="ベスト4",点数換算表!$D$18,IF(AF42="ベスト8",点数換算表!$E$18,点数換算表!$F$18)))))</f>
        <v>0</v>
      </c>
      <c r="AH42" s="15"/>
      <c r="AI42" s="13">
        <f>IF(AH42="",0,IF(AH42="優勝",点数換算表!$B$19,IF(AH42="準優勝",点数換算表!$C$19,IF(AH42="ベスト4",点数換算表!$D$19,IF(AH42="ベスト8",点数換算表!$E$19,点数換算表!$F$19)))))</f>
        <v>0</v>
      </c>
    </row>
    <row r="43" spans="1:35">
      <c r="A43" s="13">
        <v>40</v>
      </c>
      <c r="B43" s="13" t="s">
        <v>698</v>
      </c>
      <c r="C43" s="13" t="s">
        <v>557</v>
      </c>
      <c r="D43" s="13">
        <v>3</v>
      </c>
      <c r="E43" s="18" t="s">
        <v>179</v>
      </c>
      <c r="F43" s="27" t="s">
        <v>540</v>
      </c>
      <c r="G43" s="13">
        <f t="shared" si="1"/>
        <v>100</v>
      </c>
      <c r="H43" s="15"/>
      <c r="I43" s="13">
        <f>IF(H43="",0,IF(H43="優勝",[2]点数換算表!$B$2,IF(H43="準優勝",[2]点数換算表!$C$2,IF(H43="ベスト4",[2]点数換算表!$D$2,[2]点数換算表!$E$2))))</f>
        <v>0</v>
      </c>
      <c r="J43" s="15"/>
      <c r="K43" s="13">
        <f>IF(J43="",0,IF(J43="優勝",点数換算表!$B$3,IF(J43="準優勝",点数換算表!$C$3,IF(J43="ベスト4",点数換算表!$D$3,点数換算表!$E$3))))</f>
        <v>0</v>
      </c>
      <c r="L43" s="15"/>
      <c r="M43" s="13">
        <f>IF(L43="",0,IF(L43="優勝",点数換算表!$B$4,IF(L43="準優勝",点数換算表!$C$4,IF(L43="ベスト4",点数換算表!$D$4,IF(L43="ベスト8",点数換算表!$E$4,IF(L43="ベスト16",点数換算表!$F$4,""))))))</f>
        <v>0</v>
      </c>
      <c r="N43" s="15" t="s">
        <v>7</v>
      </c>
      <c r="O43" s="13">
        <f>IF(N43="",0,IF(N43="優勝",点数換算表!$B$5,IF(N43="準優勝",点数換算表!$C$5,IF(N43="ベスト4",点数換算表!$D$5,IF(N43="ベスト8",点数換算表!$E$5,IF(N43="ベスト16",点数換算表!$F$5,IF(N43="ベスト32",点数換算表!$G$5,"")))))))</f>
        <v>100</v>
      </c>
      <c r="P43" s="15"/>
      <c r="Q43" s="13">
        <f>IF(P43="",0,IF(P43="優勝",点数換算表!$B$6,IF(P43="準優勝",点数換算表!$C$6,IF(P43="ベスト4",点数換算表!$D$6,IF(P43="ベスト8",点数換算表!$E$6,IF(P43="ベスト16",点数換算表!$F$6,IF(P43="ベスト32",点数換算表!$G$6,"")))))))</f>
        <v>0</v>
      </c>
      <c r="R43" s="15"/>
      <c r="S43" s="13">
        <f>IF(R43="",0,IF(R43="優勝",点数換算表!$B$7,IF(R43="準優勝",点数換算表!$C$7,IF(R43="ベスト4",点数換算表!$D$7,IF(R43="ベスト8",点数換算表!$E$7,点数換算表!$F$7)))))</f>
        <v>0</v>
      </c>
      <c r="T43" s="15"/>
      <c r="U43" s="13">
        <f>IF(T43="",0,IF(T43="優勝",点数換算表!$B$8,IF(T43="準優勝",点数換算表!$C$8,IF(T43="ベスト4",点数換算表!$D$8,IF(T43="ベスト8",点数換算表!$E$8,点数換算表!$F$8)))))</f>
        <v>0</v>
      </c>
      <c r="V43" s="15"/>
      <c r="W43" s="13">
        <f>IF(V43="",0,IF(V43="優勝",点数換算表!$B$13,IF(V43="準優勝",点数換算表!$C$13,IF(V43="ベスト4",点数換算表!$D$13,点数換算表!$E$13))))</f>
        <v>0</v>
      </c>
      <c r="X43" s="15"/>
      <c r="Y43" s="13">
        <f>IF(X43="",0,IF(X43="優勝",点数換算表!$B$14,IF(X43="準優勝",点数換算表!$C$14,IF(X43="ベスト4",点数換算表!$D$14,点数換算表!$E$14))))</f>
        <v>0</v>
      </c>
      <c r="Z43" s="15"/>
      <c r="AA43" s="13">
        <f>IF(Z43="",0,IF(Z43="優勝",点数換算表!$B$15,IF(Z43="準優勝",点数換算表!$C$15,IF(Z43="ベスト4",点数換算表!$D$15,IF(Z43="ベスト8",点数換算表!$E$15,IF(Z43="ベスト16",点数換算表!$F$15,""))))))</f>
        <v>0</v>
      </c>
      <c r="AB43" s="15"/>
      <c r="AC43" s="13">
        <f>IF(AB43="",0,IF(AB43="優勝",点数換算表!$B$16,IF(AB43="準優勝",点数換算表!$C$16,IF(AB43="ベスト4",点数換算表!$D$16,IF(AB43="ベスト8",点数換算表!$E$16,IF(AB43="ベスト16",点数換算表!$F$16,IF(AB43="ベスト32",点数換算表!$G$16,"")))))))</f>
        <v>0</v>
      </c>
      <c r="AD43" s="15"/>
      <c r="AE43" s="13">
        <f>IF(AD43="",0,IF(AD43="優勝",点数換算表!$B$17,IF(AD43="準優勝",点数換算表!$C$17,IF(AD43="ベスト4",点数換算表!$D$17,IF(AD43="ベスト8",点数換算表!$E$17,IF(AD43="ベスト16",点数換算表!$F$17,IF(AD43="ベスト32",点数換算表!$G$17,"")))))))</f>
        <v>0</v>
      </c>
      <c r="AF43" s="15"/>
      <c r="AG43" s="13">
        <f>IF(AF43="",0,IF(AF43="優勝",点数換算表!$B$18,IF(AF43="準優勝",点数換算表!$C$18,IF(AF43="ベスト4",点数換算表!$D$18,IF(AF43="ベスト8",点数換算表!$E$18,点数換算表!$F$18)))))</f>
        <v>0</v>
      </c>
      <c r="AH43" s="15"/>
      <c r="AI43" s="13">
        <f>IF(AH43="",0,IF(AH43="優勝",点数換算表!$B$19,IF(AH43="準優勝",点数換算表!$C$19,IF(AH43="ベスト4",点数換算表!$D$19,IF(AH43="ベスト8",点数換算表!$E$19,点数換算表!$F$19)))))</f>
        <v>0</v>
      </c>
    </row>
    <row r="44" spans="1:35">
      <c r="A44" s="13">
        <v>41</v>
      </c>
      <c r="B44" s="13" t="s">
        <v>737</v>
      </c>
      <c r="C44" s="13" t="s">
        <v>159</v>
      </c>
      <c r="D44" s="13">
        <v>1</v>
      </c>
      <c r="E44" s="16" t="s">
        <v>177</v>
      </c>
      <c r="F44" s="26" t="s">
        <v>539</v>
      </c>
      <c r="G44" s="13">
        <f t="shared" si="1"/>
        <v>100</v>
      </c>
      <c r="H44" s="13"/>
      <c r="I44" s="13">
        <f>IF(H44="",0,IF(H44="優勝",[2]点数換算表!$B$2,IF(H44="準優勝",[2]点数換算表!$C$2,IF(H44="ベスト4",[2]点数換算表!$D$2,[2]点数換算表!$E$2))))</f>
        <v>0</v>
      </c>
      <c r="J44" s="13"/>
      <c r="K44" s="13">
        <f>IF(J44="",0,IF(J44="優勝",点数換算表!$B$3,IF(J44="準優勝",点数換算表!$C$3,IF(J44="ベスト4",点数換算表!$D$3,点数換算表!$E$3))))</f>
        <v>0</v>
      </c>
      <c r="L44" s="15"/>
      <c r="M44" s="13">
        <f>IF(L44="",0,IF(L44="優勝",点数換算表!$B$4,IF(L44="準優勝",点数換算表!$C$4,IF(L44="ベスト4",点数換算表!$D$4,IF(L44="ベスト8",点数換算表!$E$4,IF(L44="ベスト16",点数換算表!$F$4,""))))))</f>
        <v>0</v>
      </c>
      <c r="N44" s="15" t="s">
        <v>7</v>
      </c>
      <c r="O44" s="13">
        <f>IF(N44="",0,IF(N44="優勝",点数換算表!$B$5,IF(N44="準優勝",点数換算表!$C$5,IF(N44="ベスト4",点数換算表!$D$5,IF(N44="ベスト8",点数換算表!$E$5,IF(N44="ベスト16",点数換算表!$F$5,IF(N44="ベスト32",点数換算表!$G$5,"")))))))</f>
        <v>100</v>
      </c>
      <c r="P44" s="15"/>
      <c r="Q44" s="13">
        <f>IF(P44="",0,IF(P44="優勝",点数換算表!$B$6,IF(P44="準優勝",点数換算表!$C$6,IF(P44="ベスト4",点数換算表!$D$6,IF(P44="ベスト8",点数換算表!$E$6,IF(P44="ベスト16",点数換算表!$F$6,IF(P44="ベスト32",点数換算表!$G$6,"")))))))</f>
        <v>0</v>
      </c>
      <c r="R44" s="15"/>
      <c r="S44" s="13">
        <f>IF(R44="",0,IF(R44="優勝",点数換算表!$B$7,IF(R44="準優勝",点数換算表!$C$7,IF(R44="ベスト4",点数換算表!$D$7,IF(R44="ベスト8",点数換算表!$E$7,点数換算表!$F$7)))))</f>
        <v>0</v>
      </c>
      <c r="T44" s="15"/>
      <c r="U44" s="13">
        <f>IF(T44="",0,IF(T44="優勝",点数換算表!$B$8,IF(T44="準優勝",点数換算表!$C$8,IF(T44="ベスト4",点数換算表!$D$8,IF(T44="ベスト8",点数換算表!$E$8,点数換算表!$F$8)))))</f>
        <v>0</v>
      </c>
      <c r="V44" s="15"/>
      <c r="W44" s="13">
        <f>IF(V44="",0,IF(V44="優勝",点数換算表!$B$13,IF(V44="準優勝",点数換算表!$C$13,IF(V44="ベスト4",点数換算表!$D$13,点数換算表!$E$13))))</f>
        <v>0</v>
      </c>
      <c r="X44" s="15"/>
      <c r="Y44" s="13">
        <f>IF(X44="",0,IF(X44="優勝",点数換算表!$B$14,IF(X44="準優勝",点数換算表!$C$14,IF(X44="ベスト4",点数換算表!$D$14,点数換算表!$E$14))))</f>
        <v>0</v>
      </c>
      <c r="Z44" s="15"/>
      <c r="AA44" s="13">
        <f>IF(Z44="",0,IF(Z44="優勝",点数換算表!$B$15,IF(Z44="準優勝",点数換算表!$C$15,IF(Z44="ベスト4",点数換算表!$D$15,IF(Z44="ベスト8",点数換算表!$E$15,IF(Z44="ベスト16",点数換算表!$F$15,""))))))</f>
        <v>0</v>
      </c>
      <c r="AB44" s="15"/>
      <c r="AC44" s="13">
        <f>IF(AB44="",0,IF(AB44="優勝",点数換算表!$B$16,IF(AB44="準優勝",点数換算表!$C$16,IF(AB44="ベスト4",点数換算表!$D$16,IF(AB44="ベスト8",点数換算表!$E$16,IF(AB44="ベスト16",点数換算表!$F$16,IF(AB44="ベスト32",点数換算表!$G$16,"")))))))</f>
        <v>0</v>
      </c>
      <c r="AD44" s="15"/>
      <c r="AE44" s="13">
        <f>IF(AD44="",0,IF(AD44="優勝",点数換算表!$B$17,IF(AD44="準優勝",点数換算表!$C$17,IF(AD44="ベスト4",点数換算表!$D$17,IF(AD44="ベスト8",点数換算表!$E$17,IF(AD44="ベスト16",点数換算表!$F$17,IF(AD44="ベスト32",点数換算表!$G$17,"")))))))</f>
        <v>0</v>
      </c>
      <c r="AF44" s="15"/>
      <c r="AG44" s="13">
        <f>IF(AF44="",0,IF(AF44="優勝",点数換算表!$B$18,IF(AF44="準優勝",点数換算表!$C$18,IF(AF44="ベスト4",点数換算表!$D$18,IF(AF44="ベスト8",点数換算表!$E$18,点数換算表!$F$18)))))</f>
        <v>0</v>
      </c>
      <c r="AH44" s="15"/>
      <c r="AI44" s="13">
        <f>IF(AH44="",0,IF(AH44="優勝",点数換算表!$B$19,IF(AH44="準優勝",点数換算表!$C$19,IF(AH44="ベスト4",点数換算表!$D$19,IF(AH44="ベスト8",点数換算表!$E$19,点数換算表!$F$19)))))</f>
        <v>0</v>
      </c>
    </row>
    <row r="45" spans="1:35">
      <c r="A45" s="13">
        <v>42</v>
      </c>
      <c r="B45" s="13" t="s">
        <v>738</v>
      </c>
      <c r="C45" s="13" t="s">
        <v>149</v>
      </c>
      <c r="D45" s="13">
        <v>2</v>
      </c>
      <c r="E45" s="16" t="s">
        <v>177</v>
      </c>
      <c r="F45" s="26" t="s">
        <v>539</v>
      </c>
      <c r="G45" s="13">
        <f t="shared" si="1"/>
        <v>100</v>
      </c>
      <c r="H45" s="13"/>
      <c r="I45" s="13">
        <f>IF(H45="",0,IF(H45="優勝",[2]点数換算表!$B$2,IF(H45="準優勝",[2]点数換算表!$C$2,IF(H45="ベスト4",[2]点数換算表!$D$2,[2]点数換算表!$E$2))))</f>
        <v>0</v>
      </c>
      <c r="J45" s="13"/>
      <c r="K45" s="13">
        <f>IF(J45="",0,IF(J45="優勝",点数換算表!$B$3,IF(J45="準優勝",点数換算表!$C$3,IF(J45="ベスト4",点数換算表!$D$3,点数換算表!$E$3))))</f>
        <v>0</v>
      </c>
      <c r="L45" s="15"/>
      <c r="M45" s="13">
        <f>IF(L45="",0,IF(L45="優勝",点数換算表!$B$4,IF(L45="準優勝",点数換算表!$C$4,IF(L45="ベスト4",点数換算表!$D$4,IF(L45="ベスト8",点数換算表!$E$4,IF(L45="ベスト16",点数換算表!$F$4,""))))))</f>
        <v>0</v>
      </c>
      <c r="N45" s="15" t="s">
        <v>7</v>
      </c>
      <c r="O45" s="13">
        <f>IF(N45="",0,IF(N45="優勝",点数換算表!$B$5,IF(N45="準優勝",点数換算表!$C$5,IF(N45="ベスト4",点数換算表!$D$5,IF(N45="ベスト8",点数換算表!$E$5,IF(N45="ベスト16",点数換算表!$F$5,IF(N45="ベスト32",点数換算表!$G$5,"")))))))</f>
        <v>100</v>
      </c>
      <c r="P45" s="15"/>
      <c r="Q45" s="13">
        <f>IF(P45="",0,IF(P45="優勝",点数換算表!$B$6,IF(P45="準優勝",点数換算表!$C$6,IF(P45="ベスト4",点数換算表!$D$6,IF(P45="ベスト8",点数換算表!$E$6,IF(P45="ベスト16",点数換算表!$F$6,IF(P45="ベスト32",点数換算表!$G$6,"")))))))</f>
        <v>0</v>
      </c>
      <c r="R45" s="15"/>
      <c r="S45" s="13">
        <f>IF(R45="",0,IF(R45="優勝",点数換算表!$B$7,IF(R45="準優勝",点数換算表!$C$7,IF(R45="ベスト4",点数換算表!$D$7,IF(R45="ベスト8",点数換算表!$E$7,点数換算表!$F$7)))))</f>
        <v>0</v>
      </c>
      <c r="T45" s="15"/>
      <c r="U45" s="13">
        <f>IF(T45="",0,IF(T45="優勝",点数換算表!$B$8,IF(T45="準優勝",点数換算表!$C$8,IF(T45="ベスト4",点数換算表!$D$8,IF(T45="ベスト8",点数換算表!$E$8,点数換算表!$F$8)))))</f>
        <v>0</v>
      </c>
      <c r="V45" s="15"/>
      <c r="W45" s="13">
        <f>IF(V45="",0,IF(V45="優勝",点数換算表!$B$13,IF(V45="準優勝",点数換算表!$C$13,IF(V45="ベスト4",点数換算表!$D$13,点数換算表!$E$13))))</f>
        <v>0</v>
      </c>
      <c r="X45" s="15"/>
      <c r="Y45" s="13">
        <f>IF(X45="",0,IF(X45="優勝",点数換算表!$B$14,IF(X45="準優勝",点数換算表!$C$14,IF(X45="ベスト4",点数換算表!$D$14,点数換算表!$E$14))))</f>
        <v>0</v>
      </c>
      <c r="Z45" s="15"/>
      <c r="AA45" s="13">
        <f>IF(Z45="",0,IF(Z45="優勝",点数換算表!$B$15,IF(Z45="準優勝",点数換算表!$C$15,IF(Z45="ベスト4",点数換算表!$D$15,IF(Z45="ベスト8",点数換算表!$E$15,IF(Z45="ベスト16",点数換算表!$F$15,""))))))</f>
        <v>0</v>
      </c>
      <c r="AB45" s="15"/>
      <c r="AC45" s="13">
        <f>IF(AB45="",0,IF(AB45="優勝",点数換算表!$B$16,IF(AB45="準優勝",点数換算表!$C$16,IF(AB45="ベスト4",点数換算表!$D$16,IF(AB45="ベスト8",点数換算表!$E$16,IF(AB45="ベスト16",点数換算表!$F$16,IF(AB45="ベスト32",点数換算表!$G$16,"")))))))</f>
        <v>0</v>
      </c>
      <c r="AD45" s="15"/>
      <c r="AE45" s="13">
        <f>IF(AD45="",0,IF(AD45="優勝",点数換算表!$B$17,IF(AD45="準優勝",点数換算表!$C$17,IF(AD45="ベスト4",点数換算表!$D$17,IF(AD45="ベスト8",点数換算表!$E$17,IF(AD45="ベスト16",点数換算表!$F$17,IF(AD45="ベスト32",点数換算表!$G$17,"")))))))</f>
        <v>0</v>
      </c>
      <c r="AF45" s="15"/>
      <c r="AG45" s="13">
        <f>IF(AF45="",0,IF(AF45="優勝",点数換算表!$B$18,IF(AF45="準優勝",点数換算表!$C$18,IF(AF45="ベスト4",点数換算表!$D$18,IF(AF45="ベスト8",点数換算表!$E$18,点数換算表!$F$18)))))</f>
        <v>0</v>
      </c>
      <c r="AH45" s="15"/>
      <c r="AI45" s="13">
        <f>IF(AH45="",0,IF(AH45="優勝",点数換算表!$B$19,IF(AH45="準優勝",点数換算表!$C$19,IF(AH45="ベスト4",点数換算表!$D$19,IF(AH45="ベスト8",点数換算表!$E$19,点数換算表!$F$19)))))</f>
        <v>0</v>
      </c>
    </row>
    <row r="46" spans="1:35">
      <c r="A46" s="13">
        <v>43</v>
      </c>
      <c r="B46" s="13" t="s">
        <v>740</v>
      </c>
      <c r="C46" s="13" t="s">
        <v>741</v>
      </c>
      <c r="D46" s="13">
        <v>3</v>
      </c>
      <c r="E46" s="16" t="s">
        <v>177</v>
      </c>
      <c r="F46" s="26" t="s">
        <v>539</v>
      </c>
      <c r="G46" s="13">
        <f t="shared" ref="G46:G67" si="2">MAX(I46,K46)+SUM(M46:U46)+MAX(W46,Y46)+SUM(AA46:AI46)</f>
        <v>100</v>
      </c>
      <c r="H46" s="13"/>
      <c r="I46" s="13">
        <f>IF(H46="",0,IF(H46="優勝",[2]点数換算表!$B$2,IF(H46="準優勝",[2]点数換算表!$C$2,IF(H46="ベスト4",[2]点数換算表!$D$2,[2]点数換算表!$E$2))))</f>
        <v>0</v>
      </c>
      <c r="J46" s="13"/>
      <c r="K46" s="13">
        <f>IF(J46="",0,IF(J46="優勝",点数換算表!$B$3,IF(J46="準優勝",点数換算表!$C$3,IF(J46="ベスト4",点数換算表!$D$3,点数換算表!$E$3))))</f>
        <v>0</v>
      </c>
      <c r="L46" s="15"/>
      <c r="M46" s="13">
        <f>IF(L46="",0,IF(L46="優勝",点数換算表!$B$4,IF(L46="準優勝",点数換算表!$C$4,IF(L46="ベスト4",点数換算表!$D$4,IF(L46="ベスト8",点数換算表!$E$4,IF(L46="ベスト16",点数換算表!$F$4,""))))))</f>
        <v>0</v>
      </c>
      <c r="N46" s="15" t="s">
        <v>7</v>
      </c>
      <c r="O46" s="13">
        <f>IF(N46="",0,IF(N46="優勝",点数換算表!$B$5,IF(N46="準優勝",点数換算表!$C$5,IF(N46="ベスト4",点数換算表!$D$5,IF(N46="ベスト8",点数換算表!$E$5,IF(N46="ベスト16",点数換算表!$F$5,IF(N46="ベスト32",点数換算表!$G$5,"")))))))</f>
        <v>100</v>
      </c>
      <c r="P46" s="15"/>
      <c r="Q46" s="13">
        <f>IF(P46="",0,IF(P46="優勝",点数換算表!$B$6,IF(P46="準優勝",点数換算表!$C$6,IF(P46="ベスト4",点数換算表!$D$6,IF(P46="ベスト8",点数換算表!$E$6,IF(P46="ベスト16",点数換算表!$F$6,IF(P46="ベスト32",点数換算表!$G$6,"")))))))</f>
        <v>0</v>
      </c>
      <c r="R46" s="15"/>
      <c r="S46" s="13">
        <f>IF(R46="",0,IF(R46="優勝",点数換算表!$B$7,IF(R46="準優勝",点数換算表!$C$7,IF(R46="ベスト4",点数換算表!$D$7,IF(R46="ベスト8",点数換算表!$E$7,点数換算表!$F$7)))))</f>
        <v>0</v>
      </c>
      <c r="T46" s="15"/>
      <c r="U46" s="13">
        <f>IF(T46="",0,IF(T46="優勝",点数換算表!$B$8,IF(T46="準優勝",点数換算表!$C$8,IF(T46="ベスト4",点数換算表!$D$8,IF(T46="ベスト8",点数換算表!$E$8,点数換算表!$F$8)))))</f>
        <v>0</v>
      </c>
      <c r="V46" s="15"/>
      <c r="W46" s="13">
        <f>IF(V46="",0,IF(V46="優勝",点数換算表!$B$13,IF(V46="準優勝",点数換算表!$C$13,IF(V46="ベスト4",点数換算表!$D$13,点数換算表!$E$13))))</f>
        <v>0</v>
      </c>
      <c r="X46" s="15"/>
      <c r="Y46" s="13">
        <f>IF(X46="",0,IF(X46="優勝",点数換算表!$B$14,IF(X46="準優勝",点数換算表!$C$14,IF(X46="ベスト4",点数換算表!$D$14,点数換算表!$E$14))))</f>
        <v>0</v>
      </c>
      <c r="Z46" s="15"/>
      <c r="AA46" s="13">
        <f>IF(Z46="",0,IF(Z46="優勝",点数換算表!$B$15,IF(Z46="準優勝",点数換算表!$C$15,IF(Z46="ベスト4",点数換算表!$D$15,IF(Z46="ベスト8",点数換算表!$E$15,IF(Z46="ベスト16",点数換算表!$F$15,""))))))</f>
        <v>0</v>
      </c>
      <c r="AB46" s="15"/>
      <c r="AC46" s="13">
        <f>IF(AB46="",0,IF(AB46="優勝",点数換算表!$B$16,IF(AB46="準優勝",点数換算表!$C$16,IF(AB46="ベスト4",点数換算表!$D$16,IF(AB46="ベスト8",点数換算表!$E$16,IF(AB46="ベスト16",点数換算表!$F$16,IF(AB46="ベスト32",点数換算表!$G$16,"")))))))</f>
        <v>0</v>
      </c>
      <c r="AD46" s="15"/>
      <c r="AE46" s="13">
        <f>IF(AD46="",0,IF(AD46="優勝",点数換算表!$B$17,IF(AD46="準優勝",点数換算表!$C$17,IF(AD46="ベスト4",点数換算表!$D$17,IF(AD46="ベスト8",点数換算表!$E$17,IF(AD46="ベスト16",点数換算表!$F$17,IF(AD46="ベスト32",点数換算表!$G$17,"")))))))</f>
        <v>0</v>
      </c>
      <c r="AF46" s="15"/>
      <c r="AG46" s="13">
        <f>IF(AF46="",0,IF(AF46="優勝",点数換算表!$B$18,IF(AF46="準優勝",点数換算表!$C$18,IF(AF46="ベスト4",点数換算表!$D$18,IF(AF46="ベスト8",点数換算表!$E$18,点数換算表!$F$18)))))</f>
        <v>0</v>
      </c>
      <c r="AH46" s="15"/>
      <c r="AI46" s="13">
        <f>IF(AH46="",0,IF(AH46="優勝",点数換算表!$B$19,IF(AH46="準優勝",点数換算表!$C$19,IF(AH46="ベスト4",点数換算表!$D$19,IF(AH46="ベスト8",点数換算表!$E$19,点数換算表!$F$19)))))</f>
        <v>0</v>
      </c>
    </row>
    <row r="47" spans="1:35">
      <c r="A47" s="13">
        <v>44</v>
      </c>
      <c r="B47" s="13" t="s">
        <v>742</v>
      </c>
      <c r="C47" s="13" t="s">
        <v>137</v>
      </c>
      <c r="D47" s="13">
        <v>3</v>
      </c>
      <c r="E47" s="16" t="s">
        <v>177</v>
      </c>
      <c r="F47" s="26" t="s">
        <v>539</v>
      </c>
      <c r="G47" s="13">
        <f t="shared" si="2"/>
        <v>100</v>
      </c>
      <c r="H47" s="13"/>
      <c r="I47" s="13">
        <f>IF(H47="",0,IF(H47="優勝",[2]点数換算表!$B$2,IF(H47="準優勝",[2]点数換算表!$C$2,IF(H47="ベスト4",[2]点数換算表!$D$2,[2]点数換算表!$E$2))))</f>
        <v>0</v>
      </c>
      <c r="J47" s="13"/>
      <c r="K47" s="13">
        <f>IF(J47="",0,IF(J47="優勝",点数換算表!$B$3,IF(J47="準優勝",点数換算表!$C$3,IF(J47="ベスト4",点数換算表!$D$3,点数換算表!$E$3))))</f>
        <v>0</v>
      </c>
      <c r="L47" s="15"/>
      <c r="M47" s="13">
        <f>IF(L47="",0,IF(L47="優勝",点数換算表!$B$4,IF(L47="準優勝",点数換算表!$C$4,IF(L47="ベスト4",点数換算表!$D$4,IF(L47="ベスト8",点数換算表!$E$4,IF(L47="ベスト16",点数換算表!$F$4,""))))))</f>
        <v>0</v>
      </c>
      <c r="N47" s="15" t="s">
        <v>7</v>
      </c>
      <c r="O47" s="13">
        <f>IF(N47="",0,IF(N47="優勝",点数換算表!$B$5,IF(N47="準優勝",点数換算表!$C$5,IF(N47="ベスト4",点数換算表!$D$5,IF(N47="ベスト8",点数換算表!$E$5,IF(N47="ベスト16",点数換算表!$F$5,IF(N47="ベスト32",点数換算表!$G$5,"")))))))</f>
        <v>100</v>
      </c>
      <c r="P47" s="15"/>
      <c r="Q47" s="13">
        <f>IF(P47="",0,IF(P47="優勝",点数換算表!$B$6,IF(P47="準優勝",点数換算表!$C$6,IF(P47="ベスト4",点数換算表!$D$6,IF(P47="ベスト8",点数換算表!$E$6,IF(P47="ベスト16",点数換算表!$F$6,IF(P47="ベスト32",点数換算表!$G$6,"")))))))</f>
        <v>0</v>
      </c>
      <c r="R47" s="15"/>
      <c r="S47" s="13">
        <f>IF(R47="",0,IF(R47="優勝",点数換算表!$B$7,IF(R47="準優勝",点数換算表!$C$7,IF(R47="ベスト4",点数換算表!$D$7,IF(R47="ベスト8",点数換算表!$E$7,点数換算表!$F$7)))))</f>
        <v>0</v>
      </c>
      <c r="T47" s="15"/>
      <c r="U47" s="13">
        <f>IF(T47="",0,IF(T47="優勝",点数換算表!$B$8,IF(T47="準優勝",点数換算表!$C$8,IF(T47="ベスト4",点数換算表!$D$8,IF(T47="ベスト8",点数換算表!$E$8,点数換算表!$F$8)))))</f>
        <v>0</v>
      </c>
      <c r="V47" s="15"/>
      <c r="W47" s="13">
        <f>IF(V47="",0,IF(V47="優勝",点数換算表!$B$13,IF(V47="準優勝",点数換算表!$C$13,IF(V47="ベスト4",点数換算表!$D$13,点数換算表!$E$13))))</f>
        <v>0</v>
      </c>
      <c r="X47" s="15"/>
      <c r="Y47" s="13">
        <f>IF(X47="",0,IF(X47="優勝",点数換算表!$B$14,IF(X47="準優勝",点数換算表!$C$14,IF(X47="ベスト4",点数換算表!$D$14,点数換算表!$E$14))))</f>
        <v>0</v>
      </c>
      <c r="Z47" s="15"/>
      <c r="AA47" s="13">
        <f>IF(Z47="",0,IF(Z47="優勝",点数換算表!$B$15,IF(Z47="準優勝",点数換算表!$C$15,IF(Z47="ベスト4",点数換算表!$D$15,IF(Z47="ベスト8",点数換算表!$E$15,IF(Z47="ベスト16",点数換算表!$F$15,""))))))</f>
        <v>0</v>
      </c>
      <c r="AB47" s="15"/>
      <c r="AC47" s="13">
        <f>IF(AB47="",0,IF(AB47="優勝",点数換算表!$B$16,IF(AB47="準優勝",点数換算表!$C$16,IF(AB47="ベスト4",点数換算表!$D$16,IF(AB47="ベスト8",点数換算表!$E$16,IF(AB47="ベスト16",点数換算表!$F$16,IF(AB47="ベスト32",点数換算表!$G$16,"")))))))</f>
        <v>0</v>
      </c>
      <c r="AD47" s="15"/>
      <c r="AE47" s="13">
        <f>IF(AD47="",0,IF(AD47="優勝",点数換算表!$B$17,IF(AD47="準優勝",点数換算表!$C$17,IF(AD47="ベスト4",点数換算表!$D$17,IF(AD47="ベスト8",点数換算表!$E$17,IF(AD47="ベスト16",点数換算表!$F$17,IF(AD47="ベスト32",点数換算表!$G$17,"")))))))</f>
        <v>0</v>
      </c>
      <c r="AF47" s="15"/>
      <c r="AG47" s="13">
        <f>IF(AF47="",0,IF(AF47="優勝",点数換算表!$B$18,IF(AF47="準優勝",点数換算表!$C$18,IF(AF47="ベスト4",点数換算表!$D$18,IF(AF47="ベスト8",点数換算表!$E$18,点数換算表!$F$18)))))</f>
        <v>0</v>
      </c>
      <c r="AH47" s="15"/>
      <c r="AI47" s="13">
        <f>IF(AH47="",0,IF(AH47="優勝",点数換算表!$B$19,IF(AH47="準優勝",点数換算表!$C$19,IF(AH47="ベスト4",点数換算表!$D$19,IF(AH47="ベスト8",点数換算表!$E$19,点数換算表!$F$19)))))</f>
        <v>0</v>
      </c>
    </row>
    <row r="48" spans="1:35">
      <c r="A48" s="13">
        <v>45</v>
      </c>
      <c r="B48" s="13" t="s">
        <v>191</v>
      </c>
      <c r="C48" s="13" t="s">
        <v>186</v>
      </c>
      <c r="D48" s="13">
        <v>3</v>
      </c>
      <c r="E48" s="18" t="s">
        <v>179</v>
      </c>
      <c r="F48" s="27" t="s">
        <v>540</v>
      </c>
      <c r="G48" s="13">
        <f t="shared" si="2"/>
        <v>96</v>
      </c>
      <c r="H48" s="15"/>
      <c r="I48" s="13">
        <f>IF(H48="",0,IF(H48="優勝",[2]点数換算表!$B$2,IF(H48="準優勝",[2]点数換算表!$C$2,IF(H48="ベスト4",[2]点数換算表!$D$2,[2]点数換算表!$E$2))))</f>
        <v>0</v>
      </c>
      <c r="J48" s="15"/>
      <c r="K48" s="13">
        <f>IF(J48="",0,IF(J48="優勝",点数換算表!$B$3,IF(J48="準優勝",点数換算表!$C$3,IF(J48="ベスト4",点数換算表!$D$3,点数換算表!$E$3))))</f>
        <v>0</v>
      </c>
      <c r="L48" s="15" t="s">
        <v>9</v>
      </c>
      <c r="M48" s="13">
        <f>IF(L48="",0,IF(L48="優勝",点数換算表!$B$4,IF(L48="準優勝",点数換算表!$C$4,IF(L48="ベスト4",点数換算表!$D$4,IF(L48="ベスト8",点数換算表!$E$4,IF(L48="ベスト16",点数換算表!$F$4,""))))))</f>
        <v>40</v>
      </c>
      <c r="N48" s="15"/>
      <c r="O48" s="13">
        <f>IF(N48="",0,IF(N48="優勝",点数換算表!$B$5,IF(N48="準優勝",点数換算表!$C$5,IF(N48="ベスト4",点数換算表!$D$5,IF(N48="ベスト8",点数換算表!$E$5,IF(N48="ベスト16",点数換算表!$F$5,IF(N48="ベスト32",点数換算表!$G$5,"")))))))</f>
        <v>0</v>
      </c>
      <c r="P48" s="15"/>
      <c r="Q48" s="13">
        <f>IF(P48="",0,IF(P48="優勝",点数換算表!$B$6,IF(P48="準優勝",点数換算表!$C$6,IF(P48="ベスト4",点数換算表!$D$6,IF(P48="ベスト8",点数換算表!$E$6,IF(P48="ベスト16",点数換算表!$F$6,IF(P48="ベスト32",点数換算表!$G$6,"")))))))</f>
        <v>0</v>
      </c>
      <c r="R48" s="15"/>
      <c r="S48" s="13">
        <f>IF(R48="",0,IF(R48="優勝",点数換算表!$B$7,IF(R48="準優勝",点数換算表!$C$7,IF(R48="ベスト4",点数換算表!$D$7,IF(R48="ベスト8",点数換算表!$E$7,点数換算表!$F$7)))))</f>
        <v>0</v>
      </c>
      <c r="T48" s="15"/>
      <c r="U48" s="13">
        <f>IF(T48="",0,IF(T48="優勝",点数換算表!$B$8,IF(T48="準優勝",点数換算表!$C$8,IF(T48="ベスト4",点数換算表!$D$8,IF(T48="ベスト8",点数換算表!$E$8,点数換算表!$F$8)))))</f>
        <v>0</v>
      </c>
      <c r="V48" s="15"/>
      <c r="W48" s="13">
        <f>IF(V48="",0,IF(V48="優勝",点数換算表!$B$13,IF(V48="準優勝",点数換算表!$C$13,IF(V48="ベスト4",点数換算表!$D$13,点数換算表!$E$13))))</f>
        <v>0</v>
      </c>
      <c r="X48" s="15"/>
      <c r="Y48" s="13">
        <f>IF(X48="",0,IF(X48="優勝",点数換算表!$B$14,IF(X48="準優勝",点数換算表!$C$14,IF(X48="ベスト4",点数換算表!$D$14,点数換算表!$E$14))))</f>
        <v>0</v>
      </c>
      <c r="Z48" s="15" t="s">
        <v>7</v>
      </c>
      <c r="AA48" s="13">
        <f>IF(Z48="",0,IF(Z48="優勝",点数換算表!$B$15,IF(Z48="準優勝",点数換算表!$C$15,IF(Z48="ベスト4",点数換算表!$D$15,IF(Z48="ベスト8",点数換算表!$E$15,IF(Z48="ベスト16",点数換算表!$F$15,""))))))</f>
        <v>16</v>
      </c>
      <c r="AB48" s="15" t="s">
        <v>135</v>
      </c>
      <c r="AC48" s="13">
        <f>IF(AB48="",0,IF(AB48="優勝",点数換算表!$B$16,IF(AB48="準優勝",点数換算表!$C$16,IF(AB48="ベスト4",点数換算表!$D$16,IF(AB48="ベスト8",点数換算表!$E$16,IF(AB48="ベスト16",点数換算表!$F$16,IF(AB48="ベスト32",点数換算表!$G$16,"")))))))</f>
        <v>40</v>
      </c>
      <c r="AD48" s="15"/>
      <c r="AE48" s="13">
        <f>IF(AD48="",0,IF(AD48="優勝",点数換算表!$B$17,IF(AD48="準優勝",点数換算表!$C$17,IF(AD48="ベスト4",点数換算表!$D$17,IF(AD48="ベスト8",点数換算表!$E$17,IF(AD48="ベスト16",点数換算表!$F$17,IF(AD48="ベスト32",点数換算表!$G$17,"")))))))</f>
        <v>0</v>
      </c>
      <c r="AF48" s="15"/>
      <c r="AG48" s="13">
        <f>IF(AF48="",0,IF(AF48="優勝",点数換算表!$B$18,IF(AF48="準優勝",点数換算表!$C$18,IF(AF48="ベスト4",点数換算表!$D$18,IF(AF48="ベスト8",点数換算表!$E$18,点数換算表!$F$18)))))</f>
        <v>0</v>
      </c>
      <c r="AH48" s="15"/>
      <c r="AI48" s="13">
        <f>IF(AH48="",0,IF(AH48="優勝",点数換算表!$B$19,IF(AH48="準優勝",点数換算表!$C$19,IF(AH48="ベスト4",点数換算表!$D$19,IF(AH48="ベスト8",点数換算表!$E$19,点数換算表!$F$19)))))</f>
        <v>0</v>
      </c>
    </row>
    <row r="49" spans="1:35">
      <c r="A49" s="13">
        <v>46</v>
      </c>
      <c r="B49" s="13" t="s">
        <v>390</v>
      </c>
      <c r="C49" s="13" t="s">
        <v>391</v>
      </c>
      <c r="D49" s="13">
        <v>3</v>
      </c>
      <c r="E49" s="22" t="s">
        <v>389</v>
      </c>
      <c r="F49" s="26" t="s">
        <v>539</v>
      </c>
      <c r="G49" s="13">
        <f t="shared" si="2"/>
        <v>92</v>
      </c>
      <c r="H49" s="15"/>
      <c r="I49" s="13">
        <f>IF(H49="",0,IF(H49="優勝",[6]点数換算表!$B$2,IF(H49="準優勝",[6]点数換算表!$C$2,IF(H49="ベスト4",[6]点数換算表!$D$2,[6]点数換算表!$E$2))))</f>
        <v>0</v>
      </c>
      <c r="J49" s="15"/>
      <c r="K49" s="13">
        <f>IF(J49="",0,IF(J49="優勝",点数換算表!$B$3,IF(J49="準優勝",点数換算表!$C$3,IF(J49="ベスト4",点数換算表!$D$3,点数換算表!$E$3))))</f>
        <v>0</v>
      </c>
      <c r="L49" s="15" t="s">
        <v>7</v>
      </c>
      <c r="M49" s="13">
        <f>IF(L49="",0,IF(L49="優勝",点数換算表!$B$4,IF(L49="準優勝",点数換算表!$C$4,IF(L49="ベスト4",点数換算表!$D$4,IF(L49="ベスト8",点数換算表!$E$4,IF(L49="ベスト16",点数換算表!$F$4,""))))))</f>
        <v>20</v>
      </c>
      <c r="N49" s="15"/>
      <c r="O49" s="13">
        <f>IF(N49="",0,IF(N49="優勝",点数換算表!$B$5,IF(N49="準優勝",点数換算表!$C$5,IF(N49="ベスト4",点数換算表!$D$5,IF(N49="ベスト8",点数換算表!$E$5,IF(N49="ベスト16",点数換算表!$F$5,IF(N49="ベスト32",点数換算表!$G$5,"")))))))</f>
        <v>0</v>
      </c>
      <c r="P49" s="15"/>
      <c r="Q49" s="13">
        <f>IF(P49="",0,IF(P49="優勝",点数換算表!$B$6,IF(P49="準優勝",点数換算表!$C$6,IF(P49="ベスト4",点数換算表!$D$6,IF(P49="ベスト8",点数換算表!$E$6,IF(P49="ベスト16",点数換算表!$F$6,IF(P49="ベスト32",点数換算表!$G$6,"")))))))</f>
        <v>0</v>
      </c>
      <c r="R49" s="15"/>
      <c r="S49" s="13">
        <f>IF(R49="",0,IF(R49="優勝",点数換算表!$B$7,IF(R49="準優勝",点数換算表!$C$7,IF(R49="ベスト4",点数換算表!$D$7,IF(R49="ベスト8",点数換算表!$E$7,点数換算表!$F$7)))))</f>
        <v>0</v>
      </c>
      <c r="T49" s="15"/>
      <c r="U49" s="13">
        <f>IF(T49="",0,IF(T49="優勝",点数換算表!$B$8,IF(T49="準優勝",点数換算表!$C$8,IF(T49="ベスト4",点数換算表!$D$8,IF(T49="ベスト8",点数換算表!$E$8,点数換算表!$F$8)))))</f>
        <v>0</v>
      </c>
      <c r="V49" s="15"/>
      <c r="W49" s="13">
        <f>IF(V49="",0,IF(V49="優勝",点数換算表!$B$13,IF(V49="準優勝",点数換算表!$C$13,IF(V49="ベスト4",点数換算表!$D$13,点数換算表!$E$13))))</f>
        <v>0</v>
      </c>
      <c r="X49" s="15"/>
      <c r="Y49" s="13">
        <f>IF(X49="",0,IF(X49="優勝",点数換算表!$B$14,IF(X49="準優勝",点数換算表!$C$14,IF(X49="ベスト4",点数換算表!$D$14,点数換算表!$E$14))))</f>
        <v>0</v>
      </c>
      <c r="Z49" s="15" t="s">
        <v>9</v>
      </c>
      <c r="AA49" s="13">
        <f>IF(Z49="",0,IF(Z49="優勝",点数換算表!$B$15,IF(Z49="準優勝",点数換算表!$C$15,IF(Z49="ベスト4",点数換算表!$D$15,IF(Z49="ベスト8",点数換算表!$E$15,IF(Z49="ベスト16",点数換算表!$F$15,""))))))</f>
        <v>32</v>
      </c>
      <c r="AB49" s="15" t="s">
        <v>135</v>
      </c>
      <c r="AC49" s="13">
        <f>IF(AB49="",0,IF(AB49="優勝",点数換算表!$B$16,IF(AB49="準優勝",点数換算表!$C$16,IF(AB49="ベスト4",点数換算表!$D$16,IF(AB49="ベスト8",点数換算表!$E$16,IF(AB49="ベスト16",点数換算表!$F$16,IF(AB49="ベスト32",点数換算表!$G$16,"")))))))</f>
        <v>40</v>
      </c>
      <c r="AD49" s="15"/>
      <c r="AE49" s="13">
        <f>IF(AD49="",0,IF(AD49="優勝",点数換算表!$B$17,IF(AD49="準優勝",点数換算表!$C$17,IF(AD49="ベスト4",点数換算表!$D$17,IF(AD49="ベスト8",点数換算表!$E$17,IF(AD49="ベスト16",点数換算表!$F$17,IF(AD49="ベスト32",点数換算表!$G$17,"")))))))</f>
        <v>0</v>
      </c>
      <c r="AF49" s="15"/>
      <c r="AG49" s="13">
        <f>IF(AF49="",0,IF(AF49="優勝",点数換算表!$B$18,IF(AF49="準優勝",点数換算表!$C$18,IF(AF49="ベスト4",点数換算表!$D$18,IF(AF49="ベスト8",点数換算表!$E$18,点数換算表!$F$18)))))</f>
        <v>0</v>
      </c>
      <c r="AH49" s="15"/>
      <c r="AI49" s="13">
        <f>IF(AH49="",0,IF(AH49="優勝",点数換算表!$B$19,IF(AH49="準優勝",点数換算表!$C$19,IF(AH49="ベスト4",点数換算表!$D$19,IF(AH49="ベスト8",点数換算表!$E$19,点数換算表!$F$19)))))</f>
        <v>0</v>
      </c>
    </row>
    <row r="50" spans="1:35">
      <c r="A50" s="13">
        <v>47</v>
      </c>
      <c r="B50" s="13" t="s">
        <v>252</v>
      </c>
      <c r="C50" s="13" t="s">
        <v>253</v>
      </c>
      <c r="D50" s="13">
        <v>3</v>
      </c>
      <c r="E50" s="19" t="s">
        <v>250</v>
      </c>
      <c r="F50" s="27" t="s">
        <v>540</v>
      </c>
      <c r="G50" s="13">
        <f t="shared" si="2"/>
        <v>92</v>
      </c>
      <c r="H50" s="15"/>
      <c r="I50" s="13">
        <f>IF(H50="",0,IF(H50="優勝",[4]点数換算表!$B$2,IF(H50="準優勝",[4]点数換算表!$C$2,IF(H50="ベスト4",[4]点数換算表!$D$2,[4]点数換算表!$E$2))))</f>
        <v>0</v>
      </c>
      <c r="J50" s="15"/>
      <c r="K50" s="13">
        <f>IF(J50="",0,IF(J50="優勝",点数換算表!$B$3,IF(J50="準優勝",点数換算表!$C$3,IF(J50="ベスト4",点数換算表!$D$3,点数換算表!$E$3))))</f>
        <v>0</v>
      </c>
      <c r="L50" s="15" t="s">
        <v>6</v>
      </c>
      <c r="M50" s="13">
        <f>IF(L50="",0,IF(L50="優勝",点数換算表!$B$4,IF(L50="準優勝",点数換算表!$C$4,IF(L50="ベスト4",点数換算表!$D$4,IF(L50="ベスト8",点数換算表!$E$4,IF(L50="ベスト16",点数換算表!$F$4,""))))))</f>
        <v>60</v>
      </c>
      <c r="N50" s="15"/>
      <c r="O50" s="13">
        <f>IF(N50="",0,IF(N50="優勝",点数換算表!$B$5,IF(N50="準優勝",点数換算表!$C$5,IF(N50="ベスト4",点数換算表!$D$5,IF(N50="ベスト8",点数換算表!$E$5,IF(N50="ベスト16",点数換算表!$F$5,IF(N50="ベスト32",点数換算表!$G$5,"")))))))</f>
        <v>0</v>
      </c>
      <c r="P50" s="15"/>
      <c r="Q50" s="13">
        <f>IF(P50="",0,IF(P50="優勝",点数換算表!$B$6,IF(P50="準優勝",点数換算表!$C$6,IF(P50="ベスト4",点数換算表!$D$6,IF(P50="ベスト8",点数換算表!$E$6,IF(P50="ベスト16",点数換算表!$F$6,IF(P50="ベスト32",点数換算表!$G$6,"")))))))</f>
        <v>0</v>
      </c>
      <c r="R50" s="15"/>
      <c r="S50" s="13">
        <f>IF(R50="",0,IF(R50="優勝",点数換算表!$B$7,IF(R50="準優勝",点数換算表!$C$7,IF(R50="ベスト4",点数換算表!$D$7,IF(R50="ベスト8",点数換算表!$E$7,点数換算表!$F$7)))))</f>
        <v>0</v>
      </c>
      <c r="T50" s="15"/>
      <c r="U50" s="13">
        <f>IF(T50="",0,IF(T50="優勝",点数換算表!$B$8,IF(T50="準優勝",点数換算表!$C$8,IF(T50="ベスト4",点数換算表!$D$8,IF(T50="ベスト8",点数換算表!$E$8,点数換算表!$F$8)))))</f>
        <v>0</v>
      </c>
      <c r="V50" s="15"/>
      <c r="W50" s="13">
        <f>IF(V50="",0,IF(V50="優勝",点数換算表!$B$13,IF(V50="準優勝",点数換算表!$C$13,IF(V50="ベスト4",点数換算表!$D$13,点数換算表!$E$13))))</f>
        <v>0</v>
      </c>
      <c r="X50" s="15"/>
      <c r="Y50" s="13">
        <f>IF(X50="",0,IF(X50="優勝",点数換算表!$B$14,IF(X50="準優勝",点数換算表!$C$14,IF(X50="ベスト4",点数換算表!$D$14,点数換算表!$E$14))))</f>
        <v>0</v>
      </c>
      <c r="Z50" s="15" t="s">
        <v>9</v>
      </c>
      <c r="AA50" s="13">
        <f>IF(Z50="",0,IF(Z50="優勝",点数換算表!$B$15,IF(Z50="準優勝",点数換算表!$C$15,IF(Z50="ベスト4",点数換算表!$D$15,IF(Z50="ベスト8",点数換算表!$E$15,IF(Z50="ベスト16",点数換算表!$F$15,""))))))</f>
        <v>32</v>
      </c>
      <c r="AB50" s="15"/>
      <c r="AC50" s="13">
        <f>IF(AB50="",0,IF(AB50="優勝",点数換算表!$B$16,IF(AB50="準優勝",点数換算表!$C$16,IF(AB50="ベスト4",点数換算表!$D$16,IF(AB50="ベスト8",点数換算表!$E$16,IF(AB50="ベスト16",点数換算表!$F$16,IF(AB50="ベスト32",点数換算表!$G$16,"")))))))</f>
        <v>0</v>
      </c>
      <c r="AD50" s="15"/>
      <c r="AE50" s="13">
        <f>IF(AD50="",0,IF(AD50="優勝",点数換算表!$B$17,IF(AD50="準優勝",点数換算表!$C$17,IF(AD50="ベスト4",点数換算表!$D$17,IF(AD50="ベスト8",点数換算表!$E$17,IF(AD50="ベスト16",点数換算表!$F$17,IF(AD50="ベスト32",点数換算表!$G$17,"")))))))</f>
        <v>0</v>
      </c>
      <c r="AF50" s="15"/>
      <c r="AG50" s="13">
        <f>IF(AF50="",0,IF(AF50="優勝",点数換算表!$B$18,IF(AF50="準優勝",点数換算表!$C$18,IF(AF50="ベスト4",点数換算表!$D$18,IF(AF50="ベスト8",点数換算表!$E$18,点数換算表!$F$18)))))</f>
        <v>0</v>
      </c>
      <c r="AH50" s="15"/>
      <c r="AI50" s="13">
        <f>IF(AH50="",0,IF(AH50="優勝",点数換算表!$B$19,IF(AH50="準優勝",点数換算表!$C$19,IF(AH50="ベスト4",点数換算表!$D$19,IF(AH50="ベスト8",点数換算表!$E$19,点数換算表!$F$19)))))</f>
        <v>0</v>
      </c>
    </row>
    <row r="51" spans="1:35">
      <c r="A51" s="13">
        <v>48</v>
      </c>
      <c r="B51" s="13" t="s">
        <v>392</v>
      </c>
      <c r="C51" s="13" t="s">
        <v>388</v>
      </c>
      <c r="D51" s="13">
        <v>2</v>
      </c>
      <c r="E51" s="22" t="s">
        <v>389</v>
      </c>
      <c r="F51" s="26" t="s">
        <v>539</v>
      </c>
      <c r="G51" s="13">
        <f t="shared" si="2"/>
        <v>84</v>
      </c>
      <c r="H51" s="15"/>
      <c r="I51" s="13">
        <f>IF(H51="",0,IF(H51="優勝",[6]点数換算表!$B$2,IF(H51="準優勝",[6]点数換算表!$C$2,IF(H51="ベスト4",[6]点数換算表!$D$2,[6]点数換算表!$E$2))))</f>
        <v>0</v>
      </c>
      <c r="J51" s="15"/>
      <c r="K51" s="13">
        <f>IF(J51="",0,IF(J51="優勝",点数換算表!$B$3,IF(J51="準優勝",点数換算表!$C$3,IF(J51="ベスト4",点数換算表!$D$3,点数換算表!$E$3))))</f>
        <v>0</v>
      </c>
      <c r="L51" s="15" t="s">
        <v>7</v>
      </c>
      <c r="M51" s="13">
        <f>IF(L51="",0,IF(L51="優勝",点数換算表!$B$4,IF(L51="準優勝",点数換算表!$C$4,IF(L51="ベスト4",点数換算表!$D$4,IF(L51="ベスト8",点数換算表!$E$4,IF(L51="ベスト16",点数換算表!$F$4,""))))))</f>
        <v>20</v>
      </c>
      <c r="N51" s="15"/>
      <c r="O51" s="13">
        <f>IF(N51="",0,IF(N51="優勝",点数換算表!$B$5,IF(N51="準優勝",点数換算表!$C$5,IF(N51="ベスト4",点数換算表!$D$5,IF(N51="ベスト8",点数換算表!$E$5,IF(N51="ベスト16",点数換算表!$F$5,IF(N51="ベスト32",点数換算表!$G$5,"")))))))</f>
        <v>0</v>
      </c>
      <c r="P51" s="15"/>
      <c r="Q51" s="13">
        <f>IF(P51="",0,IF(P51="優勝",点数換算表!$B$6,IF(P51="準優勝",点数換算表!$C$6,IF(P51="ベスト4",点数換算表!$D$6,IF(P51="ベスト8",点数換算表!$E$6,IF(P51="ベスト16",点数換算表!$F$6,IF(P51="ベスト32",点数換算表!$G$6,"")))))))</f>
        <v>0</v>
      </c>
      <c r="R51" s="15"/>
      <c r="S51" s="13">
        <f>IF(R51="",0,IF(R51="優勝",点数換算表!$B$7,IF(R51="準優勝",点数換算表!$C$7,IF(R51="ベスト4",点数換算表!$D$7,IF(R51="ベスト8",点数換算表!$E$7,点数換算表!$F$7)))))</f>
        <v>0</v>
      </c>
      <c r="T51" s="15"/>
      <c r="U51" s="13">
        <f>IF(T51="",0,IF(T51="優勝",点数換算表!$B$8,IF(T51="準優勝",点数換算表!$C$8,IF(T51="ベスト4",点数換算表!$D$8,IF(T51="ベスト8",点数換算表!$E$8,点数換算表!$F$8)))))</f>
        <v>0</v>
      </c>
      <c r="V51" s="15"/>
      <c r="W51" s="13">
        <f>IF(V51="",0,IF(V51="優勝",点数換算表!$B$13,IF(V51="準優勝",点数換算表!$C$13,IF(V51="ベスト4",点数換算表!$D$13,点数換算表!$E$13))))</f>
        <v>0</v>
      </c>
      <c r="X51" s="15"/>
      <c r="Y51" s="13">
        <f>IF(X51="",0,IF(X51="優勝",点数換算表!$B$14,IF(X51="準優勝",点数換算表!$C$14,IF(X51="ベスト4",点数換算表!$D$14,点数換算表!$E$14))))</f>
        <v>0</v>
      </c>
      <c r="Z51" s="15" t="s">
        <v>8</v>
      </c>
      <c r="AA51" s="13">
        <f>IF(Z51="",0,IF(Z51="優勝",点数換算表!$B$15,IF(Z51="準優勝",点数換算表!$C$15,IF(Z51="ベスト4",点数換算表!$D$15,IF(Z51="ベスト8",点数換算表!$E$15,IF(Z51="ベスト16",点数換算表!$F$15,""))))))</f>
        <v>64</v>
      </c>
      <c r="AB51" s="15"/>
      <c r="AC51" s="13">
        <f>IF(AB51="",0,IF(AB51="優勝",点数換算表!$B$16,IF(AB51="準優勝",点数換算表!$C$16,IF(AB51="ベスト4",点数換算表!$D$16,IF(AB51="ベスト8",点数換算表!$E$16,IF(AB51="ベスト16",点数換算表!$F$16,IF(AB51="ベスト32",点数換算表!$G$16,"")))))))</f>
        <v>0</v>
      </c>
      <c r="AD51" s="15"/>
      <c r="AE51" s="13">
        <f>IF(AD51="",0,IF(AD51="優勝",点数換算表!$B$17,IF(AD51="準優勝",点数換算表!$C$17,IF(AD51="ベスト4",点数換算表!$D$17,IF(AD51="ベスト8",点数換算表!$E$17,IF(AD51="ベスト16",点数換算表!$F$17,IF(AD51="ベスト32",点数換算表!$G$17,"")))))))</f>
        <v>0</v>
      </c>
      <c r="AF51" s="15"/>
      <c r="AG51" s="13">
        <f>IF(AF51="",0,IF(AF51="優勝",点数換算表!$B$18,IF(AF51="準優勝",点数換算表!$C$18,IF(AF51="ベスト4",点数換算表!$D$18,IF(AF51="ベスト8",点数換算表!$E$18,点数換算表!$F$18)))))</f>
        <v>0</v>
      </c>
      <c r="AH51" s="15"/>
      <c r="AI51" s="13">
        <f>IF(AH51="",0,IF(AH51="優勝",点数換算表!$B$19,IF(AH51="準優勝",点数換算表!$C$19,IF(AH51="ベスト4",点数換算表!$D$19,IF(AH51="ベスト8",点数換算表!$E$19,点数換算表!$F$19)))))</f>
        <v>0</v>
      </c>
    </row>
    <row r="52" spans="1:35">
      <c r="A52" s="13">
        <v>49</v>
      </c>
      <c r="B52" s="13" t="s">
        <v>136</v>
      </c>
      <c r="C52" s="13" t="s">
        <v>137</v>
      </c>
      <c r="D52" s="13">
        <v>1</v>
      </c>
      <c r="E52" s="16" t="s">
        <v>177</v>
      </c>
      <c r="F52" s="26" t="s">
        <v>539</v>
      </c>
      <c r="G52" s="13">
        <f t="shared" si="2"/>
        <v>80</v>
      </c>
      <c r="H52" s="15"/>
      <c r="I52" s="13">
        <f>IF(H52="",0,IF(H52="優勝",点数換算表!$B$2,IF(H52="準優勝",点数換算表!$C$2,IF(H52="ベスト4",点数換算表!$D$2,点数換算表!$E$2))))</f>
        <v>0</v>
      </c>
      <c r="J52" s="15"/>
      <c r="K52" s="13">
        <f>IF(J52="",0,IF(J52="優勝",点数換算表!$B$3,IF(J52="準優勝",点数換算表!$C$3,IF(J52="ベスト4",点数換算表!$D$3,点数換算表!$E$3))))</f>
        <v>0</v>
      </c>
      <c r="L52" s="15"/>
      <c r="M52" s="13">
        <f>IF(L52="",0,IF(L52="優勝",点数換算表!$B$4,IF(L52="準優勝",点数換算表!$C$4,IF(L52="ベスト4",点数換算表!$D$4,IF(L52="ベスト8",点数換算表!$E$4,IF(L52="ベスト16",点数換算表!$F$4,""))))))</f>
        <v>0</v>
      </c>
      <c r="N52" s="15"/>
      <c r="O52" s="13">
        <f>IF(N52="",0,IF(N52="優勝",点数換算表!$B$5,IF(N52="準優勝",点数換算表!$C$5,IF(N52="ベスト4",点数換算表!$D$5,IF(N52="ベスト8",点数換算表!$E$5,IF(N52="ベスト16",点数換算表!$F$5,IF(N52="ベスト32",点数換算表!$G$5,"")))))))</f>
        <v>0</v>
      </c>
      <c r="P52" s="15"/>
      <c r="Q52" s="13">
        <f>IF(P52="",0,IF(P52="優勝",点数換算表!$B$6,IF(P52="準優勝",点数換算表!$C$6,IF(P52="ベスト4",点数換算表!$D$6,IF(P52="ベスト8",点数換算表!$E$6,IF(P52="ベスト16",点数換算表!$F$6,IF(P52="ベスト32",点数換算表!$G$6,"")))))))</f>
        <v>0</v>
      </c>
      <c r="R52" s="15"/>
      <c r="S52" s="13">
        <f>IF(R52="",0,IF(R52="優勝",点数換算表!$B$7,IF(R52="準優勝",点数換算表!$C$7,IF(R52="ベスト4",点数換算表!$D$7,IF(R52="ベスト8",点数換算表!$E$7,点数換算表!$F$7)))))</f>
        <v>0</v>
      </c>
      <c r="T52" s="15"/>
      <c r="U52" s="13">
        <f>IF(T52="",0,IF(T52="優勝",点数換算表!$B$8,IF(T52="準優勝",点数換算表!$C$8,IF(T52="ベスト4",点数換算表!$D$8,IF(T52="ベスト8",点数換算表!$E$8,点数換算表!$F$8)))))</f>
        <v>0</v>
      </c>
      <c r="V52" s="15" t="s">
        <v>8</v>
      </c>
      <c r="W52" s="13">
        <f>IF(V52="",0,IF(V52="優勝",点数換算表!$B$13,IF(V52="準優勝",点数換算表!$C$13,IF(V52="ベスト4",点数換算表!$D$13,点数換算表!$E$13))))</f>
        <v>80</v>
      </c>
      <c r="X52" s="15" t="s">
        <v>6</v>
      </c>
      <c r="Y52" s="13">
        <f>IF(X52="",0,IF(X52="優勝",点数換算表!$B$14,IF(X52="準優勝",点数換算表!$C$14,IF(X52="ベスト4",点数換算表!$D$14,点数換算表!$E$14))))</f>
        <v>80</v>
      </c>
      <c r="Z52" s="15"/>
      <c r="AA52" s="13">
        <f>IF(Z52="",0,IF(Z52="優勝",点数換算表!$B$15,IF(Z52="準優勝",点数換算表!$C$15,IF(Z52="ベスト4",点数換算表!$D$15,IF(Z52="ベスト8",点数換算表!$E$15,IF(Z52="ベスト16",点数換算表!$F$15,""))))))</f>
        <v>0</v>
      </c>
      <c r="AB52" s="15"/>
      <c r="AC52" s="13">
        <f>IF(AB52="",0,IF(AB52="優勝",点数換算表!$B$16,IF(AB52="準優勝",点数換算表!$C$16,IF(AB52="ベスト4",点数換算表!$D$16,IF(AB52="ベスト8",点数換算表!$E$16,IF(AB52="ベスト16",点数換算表!$F$16,IF(AB52="ベスト32",点数換算表!$G$16,"")))))))</f>
        <v>0</v>
      </c>
      <c r="AD52" s="15"/>
      <c r="AE52" s="13">
        <f>IF(AD52="",0,IF(AD52="優勝",点数換算表!$B$17,IF(AD52="準優勝",点数換算表!$C$17,IF(AD52="ベスト4",点数換算表!$D$17,IF(AD52="ベスト8",点数換算表!$E$17,IF(AD52="ベスト16",点数換算表!$F$17,IF(AD52="ベスト32",点数換算表!$G$17,"")))))))</f>
        <v>0</v>
      </c>
      <c r="AF52" s="15"/>
      <c r="AG52" s="13">
        <f>IF(AF52="",0,IF(AF52="優勝",点数換算表!$B$18,IF(AF52="準優勝",点数換算表!$C$18,IF(AF52="ベスト4",点数換算表!$D$18,IF(AF52="ベスト8",点数換算表!$E$18,点数換算表!$F$18)))))</f>
        <v>0</v>
      </c>
      <c r="AH52" s="15"/>
      <c r="AI52" s="13">
        <f>IF(AH52="",0,IF(AH52="優勝",点数換算表!$B$19,IF(AH52="準優勝",点数換算表!$C$19,IF(AH52="ベスト4",点数換算表!$D$19,IF(AH52="ベスト8",点数換算表!$E$19,点数換算表!$F$19)))))</f>
        <v>0</v>
      </c>
    </row>
    <row r="53" spans="1:35">
      <c r="A53" s="13">
        <v>50</v>
      </c>
      <c r="B53" s="15" t="s">
        <v>96</v>
      </c>
      <c r="C53" s="15" t="s">
        <v>51</v>
      </c>
      <c r="D53" s="15">
        <v>3</v>
      </c>
      <c r="E53" s="16" t="s">
        <v>177</v>
      </c>
      <c r="F53" s="26" t="s">
        <v>539</v>
      </c>
      <c r="G53" s="13">
        <f t="shared" si="2"/>
        <v>80</v>
      </c>
      <c r="H53" s="15"/>
      <c r="I53" s="13">
        <f>IF(H53="",0,IF(H53="優勝",点数換算表!$B$2,IF(H53="準優勝",点数換算表!$C$2,IF(H53="ベスト4",点数換算表!$D$2,点数換算表!$E$2))))</f>
        <v>0</v>
      </c>
      <c r="J53" s="15"/>
      <c r="K53" s="13">
        <f>IF(J53="",0,IF(J53="優勝",点数換算表!$B$3,IF(J53="準優勝",点数換算表!$C$3,IF(J53="ベスト4",点数換算表!$D$3,点数換算表!$E$3))))</f>
        <v>0</v>
      </c>
      <c r="L53" s="15"/>
      <c r="M53" s="13">
        <f>IF(L53="",0,IF(L53="優勝",点数換算表!$B$4,IF(L53="準優勝",点数換算表!$C$4,IF(L53="ベスト4",点数換算表!$D$4,IF(L53="ベスト8",点数換算表!$E$4,IF(L53="ベスト16",点数換算表!$F$4,""))))))</f>
        <v>0</v>
      </c>
      <c r="N53" s="15"/>
      <c r="O53" s="13">
        <f>IF(N53="",0,IF(N53="優勝",点数換算表!$B$5,IF(N53="準優勝",点数換算表!$C$5,IF(N53="ベスト4",点数換算表!$D$5,IF(N53="ベスト8",点数換算表!$E$5,IF(N53="ベスト16",点数換算表!$F$5,IF(N53="ベスト32",点数換算表!$G$5,"")))))))</f>
        <v>0</v>
      </c>
      <c r="P53" s="15"/>
      <c r="Q53" s="13">
        <f>IF(P53="",0,IF(P53="優勝",点数換算表!$B$6,IF(P53="準優勝",点数換算表!$C$6,IF(P53="ベスト4",点数換算表!$D$6,IF(P53="ベスト8",点数換算表!$E$6,IF(P53="ベスト16",点数換算表!$F$6,IF(P53="ベスト32",点数換算表!$G$6,"")))))))</f>
        <v>0</v>
      </c>
      <c r="R53" s="15"/>
      <c r="S53" s="13">
        <f>IF(R53="",0,IF(R53="優勝",点数換算表!$B$7,IF(R53="準優勝",点数換算表!$C$7,IF(R53="ベスト4",点数換算表!$D$7,IF(R53="ベスト8",点数換算表!$E$7,点数換算表!$F$7)))))</f>
        <v>0</v>
      </c>
      <c r="T53" s="15"/>
      <c r="U53" s="13">
        <f>IF(T53="",0,IF(T53="優勝",点数換算表!$B$8,IF(T53="準優勝",点数換算表!$C$8,IF(T53="ベスト4",点数換算表!$D$8,IF(T53="ベスト8",点数換算表!$E$8,点数換算表!$F$8)))))</f>
        <v>0</v>
      </c>
      <c r="V53" s="15"/>
      <c r="W53" s="13">
        <f>IF(V53="",0,IF(V53="優勝",点数換算表!$B$13,IF(V53="準優勝",点数換算表!$C$13,IF(V53="ベスト4",点数換算表!$D$13,点数換算表!$E$13))))</f>
        <v>0</v>
      </c>
      <c r="X53" s="15"/>
      <c r="Y53" s="13">
        <f>IF(X53="",0,IF(X53="優勝",点数換算表!$B$14,IF(X53="準優勝",点数換算表!$C$14,IF(X53="ベスト4",点数換算表!$D$14,点数換算表!$E$14))))</f>
        <v>0</v>
      </c>
      <c r="Z53" s="15"/>
      <c r="AA53" s="13">
        <f>IF(Z53="",0,IF(Z53="優勝",点数換算表!$B$15,IF(Z53="準優勝",点数換算表!$C$15,IF(Z53="ベスト4",点数換算表!$D$15,IF(Z53="ベスト8",点数換算表!$E$15,IF(Z53="ベスト16",点数換算表!$F$15,""))))))</f>
        <v>0</v>
      </c>
      <c r="AB53" s="15"/>
      <c r="AC53" s="13">
        <f>IF(AB53="",0,IF(AB53="優勝",点数換算表!$B$16,IF(AB53="準優勝",点数換算表!$C$16,IF(AB53="ベスト4",点数換算表!$D$16,IF(AB53="ベスト8",点数換算表!$E$16,IF(AB53="ベスト16",点数換算表!$F$16,IF(AB53="ベスト32",点数換算表!$G$16,"")))))))</f>
        <v>0</v>
      </c>
      <c r="AD53" s="15" t="s">
        <v>135</v>
      </c>
      <c r="AE53" s="13">
        <f>IF(AD53="",0,IF(AD53="優勝",点数換算表!$B$17,IF(AD53="準優勝",点数換算表!$C$17,IF(AD53="ベスト4",点数換算表!$D$17,IF(AD53="ベスト8",点数換算表!$E$17,IF(AD53="ベスト16",点数換算表!$F$17,IF(AD53="ベスト32",点数換算表!$G$17,"")))))))</f>
        <v>80</v>
      </c>
      <c r="AF53" s="15"/>
      <c r="AG53" s="13">
        <f>IF(AF53="",0,IF(AF53="優勝",点数換算表!$B$18,IF(AF53="準優勝",点数換算表!$C$18,IF(AF53="ベスト4",点数換算表!$D$18,IF(AF53="ベスト8",点数換算表!$E$18,点数換算表!$F$18)))))</f>
        <v>0</v>
      </c>
      <c r="AH53" s="15"/>
      <c r="AI53" s="13">
        <f>IF(AH53="",0,IF(AH53="優勝",点数換算表!$B$19,IF(AH53="準優勝",点数換算表!$C$19,IF(AH53="ベスト4",点数換算表!$D$19,IF(AH53="ベスト8",点数換算表!$E$19,点数換算表!$F$19)))))</f>
        <v>0</v>
      </c>
    </row>
    <row r="54" spans="1:35">
      <c r="A54" s="13">
        <v>51</v>
      </c>
      <c r="B54" s="15" t="s">
        <v>89</v>
      </c>
      <c r="C54" s="15" t="s">
        <v>51</v>
      </c>
      <c r="D54" s="15">
        <v>2</v>
      </c>
      <c r="E54" s="16" t="s">
        <v>177</v>
      </c>
      <c r="F54" s="26" t="s">
        <v>539</v>
      </c>
      <c r="G54" s="13">
        <f t="shared" si="2"/>
        <v>80</v>
      </c>
      <c r="H54" s="15"/>
      <c r="I54" s="13">
        <f>IF(H54="",0,IF(H54="優勝",点数換算表!$B$2,IF(H54="準優勝",点数換算表!$C$2,IF(H54="ベスト4",点数換算表!$D$2,点数換算表!$E$2))))</f>
        <v>0</v>
      </c>
      <c r="J54" s="15"/>
      <c r="K54" s="13">
        <f>IF(J54="",0,IF(J54="優勝",点数換算表!$B$3,IF(J54="準優勝",点数換算表!$C$3,IF(J54="ベスト4",点数換算表!$D$3,点数換算表!$E$3))))</f>
        <v>0</v>
      </c>
      <c r="L54" s="15"/>
      <c r="M54" s="13">
        <f>IF(L54="",0,IF(L54="優勝",点数換算表!$B$4,IF(L54="準優勝",点数換算表!$C$4,IF(L54="ベスト4",点数換算表!$D$4,IF(L54="ベスト8",点数換算表!$E$4,IF(L54="ベスト16",点数換算表!$F$4,""))))))</f>
        <v>0</v>
      </c>
      <c r="N54" s="15"/>
      <c r="O54" s="13">
        <f>IF(N54="",0,IF(N54="優勝",点数換算表!$B$5,IF(N54="準優勝",点数換算表!$C$5,IF(N54="ベスト4",点数換算表!$D$5,IF(N54="ベスト8",点数換算表!$E$5,IF(N54="ベスト16",点数換算表!$F$5,IF(N54="ベスト32",点数換算表!$G$5,"")))))))</f>
        <v>0</v>
      </c>
      <c r="P54" s="15"/>
      <c r="Q54" s="13">
        <f>IF(P54="",0,IF(P54="優勝",点数換算表!$B$6,IF(P54="準優勝",点数換算表!$C$6,IF(P54="ベスト4",点数換算表!$D$6,IF(P54="ベスト8",点数換算表!$E$6,IF(P54="ベスト16",点数換算表!$F$6,IF(P54="ベスト32",点数換算表!$G$6,"")))))))</f>
        <v>0</v>
      </c>
      <c r="R54" s="15"/>
      <c r="S54" s="13">
        <f>IF(R54="",0,IF(R54="優勝",点数換算表!$B$7,IF(R54="準優勝",点数換算表!$C$7,IF(R54="ベスト4",点数換算表!$D$7,IF(R54="ベスト8",点数換算表!$E$7,点数換算表!$F$7)))))</f>
        <v>0</v>
      </c>
      <c r="T54" s="15"/>
      <c r="U54" s="13">
        <f>IF(T54="",0,IF(T54="優勝",点数換算表!$B$8,IF(T54="準優勝",点数換算表!$C$8,IF(T54="ベスト4",点数換算表!$D$8,IF(T54="ベスト8",点数換算表!$E$8,点数換算表!$F$8)))))</f>
        <v>0</v>
      </c>
      <c r="V54" s="15"/>
      <c r="W54" s="13">
        <f>IF(V54="",0,IF(V54="優勝",点数換算表!$B$13,IF(V54="準優勝",点数換算表!$C$13,IF(V54="ベスト4",点数換算表!$D$13,点数換算表!$E$13))))</f>
        <v>0</v>
      </c>
      <c r="X54" s="15"/>
      <c r="Y54" s="13">
        <f>IF(X54="",0,IF(X54="優勝",点数換算表!$B$14,IF(X54="準優勝",点数換算表!$C$14,IF(X54="ベスト4",点数換算表!$D$14,点数換算表!$E$14))))</f>
        <v>0</v>
      </c>
      <c r="Z54" s="15"/>
      <c r="AA54" s="13">
        <f>IF(Z54="",0,IF(Z54="優勝",点数換算表!$B$15,IF(Z54="準優勝",点数換算表!$C$15,IF(Z54="ベスト4",点数換算表!$D$15,IF(Z54="ベスト8",点数換算表!$E$15,IF(Z54="ベスト16",点数換算表!$F$15,""))))))</f>
        <v>0</v>
      </c>
      <c r="AB54" s="15"/>
      <c r="AC54" s="13">
        <f>IF(AB54="",0,IF(AB54="優勝",点数換算表!$B$16,IF(AB54="準優勝",点数換算表!$C$16,IF(AB54="ベスト4",点数換算表!$D$16,IF(AB54="ベスト8",点数換算表!$E$16,IF(AB54="ベスト16",点数換算表!$F$16,IF(AB54="ベスト32",点数換算表!$G$16,"")))))))</f>
        <v>0</v>
      </c>
      <c r="AD54" s="15" t="s">
        <v>135</v>
      </c>
      <c r="AE54" s="13">
        <f>IF(AD54="",0,IF(AD54="優勝",点数換算表!$B$17,IF(AD54="準優勝",点数換算表!$C$17,IF(AD54="ベスト4",点数換算表!$D$17,IF(AD54="ベスト8",点数換算表!$E$17,IF(AD54="ベスト16",点数換算表!$F$17,IF(AD54="ベスト32",点数換算表!$G$17,"")))))))</f>
        <v>80</v>
      </c>
      <c r="AF54" s="15"/>
      <c r="AG54" s="13">
        <f>IF(AF54="",0,IF(AF54="優勝",点数換算表!$B$18,IF(AF54="準優勝",点数換算表!$C$18,IF(AF54="ベスト4",点数換算表!$D$18,IF(AF54="ベスト8",点数換算表!$E$18,点数換算表!$F$18)))))</f>
        <v>0</v>
      </c>
      <c r="AH54" s="15"/>
      <c r="AI54" s="13">
        <f>IF(AH54="",0,IF(AH54="優勝",点数換算表!$B$19,IF(AH54="準優勝",点数換算表!$C$19,IF(AH54="ベスト4",点数換算表!$D$19,IF(AH54="ベスト8",点数換算表!$E$19,点数換算表!$F$19)))))</f>
        <v>0</v>
      </c>
    </row>
    <row r="55" spans="1:35">
      <c r="A55" s="13">
        <v>52</v>
      </c>
      <c r="B55" s="13" t="s">
        <v>393</v>
      </c>
      <c r="C55" s="13" t="s">
        <v>394</v>
      </c>
      <c r="D55" s="13">
        <v>1</v>
      </c>
      <c r="E55" s="22" t="s">
        <v>389</v>
      </c>
      <c r="F55" s="26" t="s">
        <v>539</v>
      </c>
      <c r="G55" s="13">
        <f t="shared" si="2"/>
        <v>80</v>
      </c>
      <c r="H55" s="15"/>
      <c r="I55" s="13">
        <f>IF(H55="",0,IF(H55="優勝",[6]点数換算表!$B$2,IF(H55="準優勝",[6]点数換算表!$C$2,IF(H55="ベスト4",[6]点数換算表!$D$2,[6]点数換算表!$E$2))))</f>
        <v>0</v>
      </c>
      <c r="J55" s="15"/>
      <c r="K55" s="13">
        <f>IF(J55="",0,IF(J55="優勝",点数換算表!$B$3,IF(J55="準優勝",点数換算表!$C$3,IF(J55="ベスト4",点数換算表!$D$3,点数換算表!$E$3))))</f>
        <v>0</v>
      </c>
      <c r="L55" s="15" t="s">
        <v>8</v>
      </c>
      <c r="M55" s="13">
        <f>IF(L55="",0,IF(L55="優勝",点数換算表!$B$4,IF(L55="準優勝",点数換算表!$C$4,IF(L55="ベスト4",点数換算表!$D$4,IF(L55="ベスト8",点数換算表!$E$4,IF(L55="ベスト16",点数換算表!$F$4,""))))))</f>
        <v>80</v>
      </c>
      <c r="N55" s="15"/>
      <c r="O55" s="13">
        <f>IF(N55="",0,IF(N55="優勝",点数換算表!$B$5,IF(N55="準優勝",点数換算表!$C$5,IF(N55="ベスト4",点数換算表!$D$5,IF(N55="ベスト8",点数換算表!$E$5,IF(N55="ベスト16",点数換算表!$F$5,IF(N55="ベスト32",点数換算表!$G$5,"")))))))</f>
        <v>0</v>
      </c>
      <c r="P55" s="15"/>
      <c r="Q55" s="13">
        <f>IF(P55="",0,IF(P55="優勝",点数換算表!$B$6,IF(P55="準優勝",点数換算表!$C$6,IF(P55="ベスト4",点数換算表!$D$6,IF(P55="ベスト8",点数換算表!$E$6,IF(P55="ベスト16",点数換算表!$F$6,IF(P55="ベスト32",点数換算表!$G$6,"")))))))</f>
        <v>0</v>
      </c>
      <c r="R55" s="15"/>
      <c r="S55" s="13">
        <f>IF(R55="",0,IF(R55="優勝",点数換算表!$B$7,IF(R55="準優勝",点数換算表!$C$7,IF(R55="ベスト4",点数換算表!$D$7,IF(R55="ベスト8",点数換算表!$E$7,点数換算表!$F$7)))))</f>
        <v>0</v>
      </c>
      <c r="T55" s="15"/>
      <c r="U55" s="13">
        <f>IF(T55="",0,IF(T55="優勝",点数換算表!$B$8,IF(T55="準優勝",点数換算表!$C$8,IF(T55="ベスト4",点数換算表!$D$8,IF(T55="ベスト8",点数換算表!$E$8,点数換算表!$F$8)))))</f>
        <v>0</v>
      </c>
      <c r="V55" s="15"/>
      <c r="W55" s="13">
        <f>IF(V55="",0,IF(V55="優勝",点数換算表!$B$13,IF(V55="準優勝",点数換算表!$C$13,IF(V55="ベスト4",点数換算表!$D$13,点数換算表!$E$13))))</f>
        <v>0</v>
      </c>
      <c r="X55" s="15"/>
      <c r="Y55" s="13">
        <f>IF(X55="",0,IF(X55="優勝",点数換算表!$B$14,IF(X55="準優勝",点数換算表!$C$14,IF(X55="ベスト4",点数換算表!$D$14,点数換算表!$E$14))))</f>
        <v>0</v>
      </c>
      <c r="Z55" s="15"/>
      <c r="AA55" s="13">
        <f>IF(Z55="",0,IF(Z55="優勝",点数換算表!$B$15,IF(Z55="準優勝",点数換算表!$C$15,IF(Z55="ベスト4",点数換算表!$D$15,IF(Z55="ベスト8",点数換算表!$E$15,IF(Z55="ベスト16",点数換算表!$F$15,""))))))</f>
        <v>0</v>
      </c>
      <c r="AB55" s="15"/>
      <c r="AC55" s="13">
        <f>IF(AB55="",0,IF(AB55="優勝",点数換算表!$B$16,IF(AB55="準優勝",点数換算表!$C$16,IF(AB55="ベスト4",点数換算表!$D$16,IF(AB55="ベスト8",点数換算表!$E$16,IF(AB55="ベスト16",点数換算表!$F$16,IF(AB55="ベスト32",点数換算表!$G$16,"")))))))</f>
        <v>0</v>
      </c>
      <c r="AD55" s="15"/>
      <c r="AE55" s="13">
        <f>IF(AD55="",0,IF(AD55="優勝",点数換算表!$B$17,IF(AD55="準優勝",点数換算表!$C$17,IF(AD55="ベスト4",点数換算表!$D$17,IF(AD55="ベスト8",点数換算表!$E$17,IF(AD55="ベスト16",点数換算表!$F$17,IF(AD55="ベスト32",点数換算表!$G$17,"")))))))</f>
        <v>0</v>
      </c>
      <c r="AF55" s="15"/>
      <c r="AG55" s="13">
        <f>IF(AF55="",0,IF(AF55="優勝",点数換算表!$B$18,IF(AF55="準優勝",点数換算表!$C$18,IF(AF55="ベスト4",点数換算表!$D$18,IF(AF55="ベスト8",点数換算表!$E$18,点数換算表!$F$18)))))</f>
        <v>0</v>
      </c>
      <c r="AH55" s="15"/>
      <c r="AI55" s="13">
        <f>IF(AH55="",0,IF(AH55="優勝",点数換算表!$B$19,IF(AH55="準優勝",点数換算表!$C$19,IF(AH55="ベスト4",点数換算表!$D$19,IF(AH55="ベスト8",点数換算表!$E$19,点数換算表!$F$19)))))</f>
        <v>0</v>
      </c>
    </row>
    <row r="56" spans="1:35">
      <c r="A56" s="13">
        <v>53</v>
      </c>
      <c r="B56" s="13" t="s">
        <v>592</v>
      </c>
      <c r="C56" s="13" t="s">
        <v>591</v>
      </c>
      <c r="D56" s="13">
        <v>1</v>
      </c>
      <c r="E56" s="20" t="s">
        <v>289</v>
      </c>
      <c r="F56" s="27" t="s">
        <v>540</v>
      </c>
      <c r="G56" s="13">
        <f t="shared" si="2"/>
        <v>80</v>
      </c>
      <c r="H56" s="15"/>
      <c r="I56" s="13">
        <f>IF(H56="",0,IF(H56="優勝",点数換算表!$B$2,IF(H56="準優勝",点数換算表!$C$2,IF(H56="ベスト4",点数換算表!$D$2,点数換算表!$E$2))))</f>
        <v>0</v>
      </c>
      <c r="J56" s="15"/>
      <c r="K56" s="13">
        <f>IF(J56="",0,IF(J56="優勝",点数換算表!$B$3,IF(J56="準優勝",点数換算表!$C$3,IF(J56="ベスト4",点数換算表!$D$3,点数換算表!$E$3))))</f>
        <v>0</v>
      </c>
      <c r="L56" s="15" t="s">
        <v>8</v>
      </c>
      <c r="M56" s="13">
        <f>IF(L56="",0,IF(L56="優勝",点数換算表!$B$4,IF(L56="準優勝",点数換算表!$C$4,IF(L56="ベスト4",点数換算表!$D$4,IF(L56="ベスト8",点数換算表!$E$4,IF(L56="ベスト16",点数換算表!$F$4,""))))))</f>
        <v>80</v>
      </c>
      <c r="N56" s="15"/>
      <c r="O56" s="13">
        <f>IF(N56="",0,IF(N56="優勝",点数換算表!$B$5,IF(N56="準優勝",点数換算表!$C$5,IF(N56="ベスト4",点数換算表!$D$5,IF(N56="ベスト8",点数換算表!$E$5,IF(N56="ベスト16",点数換算表!$F$5,IF(N56="ベスト32",点数換算表!$G$5,"")))))))</f>
        <v>0</v>
      </c>
      <c r="P56" s="15"/>
      <c r="Q56" s="13">
        <f>IF(P56="",0,IF(P56="優勝",点数換算表!$B$6,IF(P56="準優勝",点数換算表!$C$6,IF(P56="ベスト4",点数換算表!$D$6,IF(P56="ベスト8",点数換算表!$E$6,IF(P56="ベスト16",点数換算表!$F$6,IF(P56="ベスト32",点数換算表!$G$6,"")))))))</f>
        <v>0</v>
      </c>
      <c r="R56" s="15"/>
      <c r="S56" s="13">
        <f>IF(R56="",0,IF(R56="優勝",点数換算表!$B$7,IF(R56="準優勝",点数換算表!$C$7,IF(R56="ベスト4",点数換算表!$D$7,IF(R56="ベスト8",点数換算表!$E$7,点数換算表!$F$7)))))</f>
        <v>0</v>
      </c>
      <c r="T56" s="15"/>
      <c r="U56" s="13">
        <f>IF(T56="",0,IF(T56="優勝",点数換算表!$B$8,IF(T56="準優勝",点数換算表!$C$8,IF(T56="ベスト4",点数換算表!$D$8,IF(T56="ベスト8",点数換算表!$E$8,点数換算表!$F$8)))))</f>
        <v>0</v>
      </c>
      <c r="V56" s="15"/>
      <c r="W56" s="13">
        <f>IF(V56="",0,IF(V56="優勝",点数換算表!$B$13,IF(V56="準優勝",点数換算表!$C$13,IF(V56="ベスト4",点数換算表!$D$13,点数換算表!$E$13))))</f>
        <v>0</v>
      </c>
      <c r="X56" s="15"/>
      <c r="Y56" s="13">
        <f>IF(X56="",0,IF(X56="優勝",点数換算表!$B$14,IF(X56="準優勝",点数換算表!$C$14,IF(X56="ベスト4",点数換算表!$D$14,点数換算表!$E$14))))</f>
        <v>0</v>
      </c>
      <c r="Z56" s="15"/>
      <c r="AA56" s="13">
        <f>IF(Z56="",0,IF(Z56="優勝",点数換算表!$B$15,IF(Z56="準優勝",点数換算表!$C$15,IF(Z56="ベスト4",点数換算表!$D$15,IF(Z56="ベスト8",点数換算表!$E$15,IF(Z56="ベスト16",点数換算表!$F$15,""))))))</f>
        <v>0</v>
      </c>
      <c r="AB56" s="15"/>
      <c r="AC56" s="13">
        <f>IF(AB56="",0,IF(AB56="優勝",点数換算表!$B$16,IF(AB56="準優勝",点数換算表!$C$16,IF(AB56="ベスト4",点数換算表!$D$16,IF(AB56="ベスト8",点数換算表!$E$16,IF(AB56="ベスト16",点数換算表!$F$16,IF(AB56="ベスト32",点数換算表!$G$16,"")))))))</f>
        <v>0</v>
      </c>
      <c r="AD56" s="15"/>
      <c r="AE56" s="13">
        <f>IF(AD56="",0,IF(AD56="優勝",点数換算表!$B$17,IF(AD56="準優勝",点数換算表!$C$17,IF(AD56="ベスト4",点数換算表!$D$17,IF(AD56="ベスト8",点数換算表!$E$17,IF(AD56="ベスト16",点数換算表!$F$17,IF(AD56="ベスト32",点数換算表!$G$17,"")))))))</f>
        <v>0</v>
      </c>
      <c r="AF56" s="15"/>
      <c r="AG56" s="13">
        <f>IF(AF56="",0,IF(AF56="優勝",点数換算表!$B$18,IF(AF56="準優勝",点数換算表!$C$18,IF(AF56="ベスト4",点数換算表!$D$18,IF(AF56="ベスト8",点数換算表!$E$18,点数換算表!$F$18)))))</f>
        <v>0</v>
      </c>
      <c r="AH56" s="15"/>
      <c r="AI56" s="13">
        <f>IF(AH56="",0,IF(AH56="優勝",点数換算表!$B$19,IF(AH56="準優勝",点数換算表!$C$19,IF(AH56="ベスト4",点数換算表!$D$19,IF(AH56="ベスト8",点数換算表!$E$19,点数換算表!$F$19)))))</f>
        <v>0</v>
      </c>
    </row>
    <row r="57" spans="1:35">
      <c r="A57" s="13">
        <v>54</v>
      </c>
      <c r="B57" s="13" t="s">
        <v>255</v>
      </c>
      <c r="C57" s="13" t="s">
        <v>249</v>
      </c>
      <c r="D57" s="13">
        <v>2</v>
      </c>
      <c r="E57" s="19" t="s">
        <v>250</v>
      </c>
      <c r="F57" s="27" t="s">
        <v>540</v>
      </c>
      <c r="G57" s="13">
        <f t="shared" si="2"/>
        <v>76</v>
      </c>
      <c r="H57" s="15"/>
      <c r="I57" s="13">
        <f>IF(H57="",0,IF(H57="優勝",[4]点数換算表!$B$2,IF(H57="準優勝",[4]点数換算表!$C$2,IF(H57="ベスト4",[4]点数換算表!$D$2,[4]点数換算表!$E$2))))</f>
        <v>0</v>
      </c>
      <c r="J57" s="15"/>
      <c r="K57" s="13">
        <f>IF(J57="",0,IF(J57="優勝",点数換算表!$B$3,IF(J57="準優勝",点数換算表!$C$3,IF(J57="ベスト4",点数換算表!$D$3,点数換算表!$E$3))))</f>
        <v>0</v>
      </c>
      <c r="L57" s="15" t="s">
        <v>6</v>
      </c>
      <c r="M57" s="13">
        <f>IF(L57="",0,IF(L57="優勝",点数換算表!$B$4,IF(L57="準優勝",点数換算表!$C$4,IF(L57="ベスト4",点数換算表!$D$4,IF(L57="ベスト8",点数換算表!$E$4,IF(L57="ベスト16",点数換算表!$F$4,""))))))</f>
        <v>60</v>
      </c>
      <c r="N57" s="15"/>
      <c r="O57" s="13">
        <f>IF(N57="",0,IF(N57="優勝",点数換算表!$B$5,IF(N57="準優勝",点数換算表!$C$5,IF(N57="ベスト4",点数換算表!$D$5,IF(N57="ベスト8",点数換算表!$E$5,IF(N57="ベスト16",点数換算表!$F$5,IF(N57="ベスト32",点数換算表!$G$5,"")))))))</f>
        <v>0</v>
      </c>
      <c r="P57" s="15"/>
      <c r="Q57" s="13">
        <f>IF(P57="",0,IF(P57="優勝",点数換算表!$B$6,IF(P57="準優勝",点数換算表!$C$6,IF(P57="ベスト4",点数換算表!$D$6,IF(P57="ベスト8",点数換算表!$E$6,IF(P57="ベスト16",点数換算表!$F$6,IF(P57="ベスト32",点数換算表!$G$6,"")))))))</f>
        <v>0</v>
      </c>
      <c r="R57" s="15"/>
      <c r="S57" s="13">
        <f>IF(R57="",0,IF(R57="優勝",点数換算表!$B$7,IF(R57="準優勝",点数換算表!$C$7,IF(R57="ベスト4",点数換算表!$D$7,IF(R57="ベスト8",点数換算表!$E$7,点数換算表!$F$7)))))</f>
        <v>0</v>
      </c>
      <c r="T57" s="15"/>
      <c r="U57" s="13">
        <f>IF(T57="",0,IF(T57="優勝",点数換算表!$B$8,IF(T57="準優勝",点数換算表!$C$8,IF(T57="ベスト4",点数換算表!$D$8,IF(T57="ベスト8",点数換算表!$E$8,点数換算表!$F$8)))))</f>
        <v>0</v>
      </c>
      <c r="V57" s="15"/>
      <c r="W57" s="13">
        <f>IF(V57="",0,IF(V57="優勝",点数換算表!$B$13,IF(V57="準優勝",点数換算表!$C$13,IF(V57="ベスト4",点数換算表!$D$13,点数換算表!$E$13))))</f>
        <v>0</v>
      </c>
      <c r="X57" s="15"/>
      <c r="Y57" s="13">
        <f>IF(X57="",0,IF(X57="優勝",点数換算表!$B$14,IF(X57="準優勝",点数換算表!$C$14,IF(X57="ベスト4",点数換算表!$D$14,点数換算表!$E$14))))</f>
        <v>0</v>
      </c>
      <c r="Z57" s="15" t="s">
        <v>7</v>
      </c>
      <c r="AA57" s="13">
        <f>IF(Z57="",0,IF(Z57="優勝",点数換算表!$B$15,IF(Z57="準優勝",点数換算表!$C$15,IF(Z57="ベスト4",点数換算表!$D$15,IF(Z57="ベスト8",点数換算表!$E$15,IF(Z57="ベスト16",点数換算表!$F$15,""))))))</f>
        <v>16</v>
      </c>
      <c r="AB57" s="15"/>
      <c r="AC57" s="13">
        <f>IF(AB57="",0,IF(AB57="優勝",点数換算表!$B$16,IF(AB57="準優勝",点数換算表!$C$16,IF(AB57="ベスト4",点数換算表!$D$16,IF(AB57="ベスト8",点数換算表!$E$16,IF(AB57="ベスト16",点数換算表!$F$16,IF(AB57="ベスト32",点数換算表!$G$16,"")))))))</f>
        <v>0</v>
      </c>
      <c r="AD57" s="15"/>
      <c r="AE57" s="13">
        <f>IF(AD57="",0,IF(AD57="優勝",点数換算表!$B$17,IF(AD57="準優勝",点数換算表!$C$17,IF(AD57="ベスト4",点数換算表!$D$17,IF(AD57="ベスト8",点数換算表!$E$17,IF(AD57="ベスト16",点数換算表!$F$17,IF(AD57="ベスト32",点数換算表!$G$17,"")))))))</f>
        <v>0</v>
      </c>
      <c r="AF57" s="15"/>
      <c r="AG57" s="13">
        <f>IF(AF57="",0,IF(AF57="優勝",点数換算表!$B$18,IF(AF57="準優勝",点数換算表!$C$18,IF(AF57="ベスト4",点数換算表!$D$18,IF(AF57="ベスト8",点数換算表!$E$18,点数換算表!$F$18)))))</f>
        <v>0</v>
      </c>
      <c r="AH57" s="15"/>
      <c r="AI57" s="13">
        <f>IF(AH57="",0,IF(AH57="優勝",点数換算表!$B$19,IF(AH57="準優勝",点数換算表!$C$19,IF(AH57="ベスト4",点数換算表!$D$19,IF(AH57="ベスト8",点数換算表!$E$19,点数換算表!$F$19)))))</f>
        <v>0</v>
      </c>
    </row>
    <row r="58" spans="1:35" ht="20">
      <c r="A58" s="13">
        <v>55</v>
      </c>
      <c r="B58" s="10" t="s">
        <v>663</v>
      </c>
      <c r="C58" s="10" t="s">
        <v>664</v>
      </c>
      <c r="D58" s="10">
        <v>2</v>
      </c>
      <c r="E58" s="19" t="s">
        <v>250</v>
      </c>
      <c r="F58" s="27" t="s">
        <v>540</v>
      </c>
      <c r="G58" s="13">
        <f t="shared" si="2"/>
        <v>70</v>
      </c>
      <c r="H58" s="15"/>
      <c r="I58" s="13">
        <f>IF(H58="",0,IF(H58="優勝",点数換算表!$B$2,IF(H58="準優勝",点数換算表!$C$2,IF(H58="ベスト4",点数換算表!$D$2,点数換算表!$E$2))))</f>
        <v>0</v>
      </c>
      <c r="J58" s="15"/>
      <c r="K58" s="13">
        <f>IF(J58="",0,IF(J58="優勝",点数換算表!$B$3,IF(J58="準優勝",点数換算表!$C$3,IF(J58="ベスト4",点数換算表!$D$3,点数換算表!$E$3))))</f>
        <v>0</v>
      </c>
      <c r="L58" s="15" t="s">
        <v>7</v>
      </c>
      <c r="M58" s="13">
        <f>IF(L58="",0,IF(L58="優勝",点数換算表!$B$4,IF(L58="準優勝",点数換算表!$C$4,IF(L58="ベスト4",点数換算表!$D$4,IF(L58="ベスト8",点数換算表!$E$4,IF(L58="ベスト16",点数換算表!$F$4,""))))))</f>
        <v>20</v>
      </c>
      <c r="N58" s="15" t="s">
        <v>135</v>
      </c>
      <c r="O58" s="13">
        <f>IF(N58="",0,IF(N58="優勝",点数換算表!$B$5,IF(N58="準優勝",点数換算表!$C$5,IF(N58="ベスト4",点数換算表!$D$5,IF(N58="ベスト8",点数換算表!$E$5,IF(N58="ベスト16",点数換算表!$F$5,IF(N58="ベスト32",点数換算表!$G$5,"")))))))</f>
        <v>50</v>
      </c>
      <c r="P58" s="15"/>
      <c r="Q58" s="13">
        <f>IF(P58="",0,IF(P58="優勝",点数換算表!$B$6,IF(P58="準優勝",点数換算表!$C$6,IF(P58="ベスト4",点数換算表!$D$6,IF(P58="ベスト8",点数換算表!$E$6,IF(P58="ベスト16",点数換算表!$F$6,IF(P58="ベスト32",点数換算表!$G$6,"")))))))</f>
        <v>0</v>
      </c>
      <c r="R58" s="15"/>
      <c r="S58" s="13">
        <f>IF(R58="",0,IF(R58="優勝",点数換算表!$B$7,IF(R58="準優勝",点数換算表!$C$7,IF(R58="ベスト4",点数換算表!$D$7,IF(R58="ベスト8",点数換算表!$E$7,点数換算表!$F$7)))))</f>
        <v>0</v>
      </c>
      <c r="T58" s="15"/>
      <c r="U58" s="13">
        <f>IF(T58="",0,IF(T58="優勝",点数換算表!$B$8,IF(T58="準優勝",点数換算表!$C$8,IF(T58="ベスト4",点数換算表!$D$8,IF(T58="ベスト8",点数換算表!$E$8,点数換算表!$F$8)))))</f>
        <v>0</v>
      </c>
      <c r="V58" s="15"/>
      <c r="W58" s="13">
        <f>IF(V58="",0,IF(V58="優勝",点数換算表!$B$13,IF(V58="準優勝",点数換算表!$C$13,IF(V58="ベスト4",点数換算表!$D$13,点数換算表!$E$13))))</f>
        <v>0</v>
      </c>
      <c r="X58" s="15"/>
      <c r="Y58" s="13">
        <f>IF(X58="",0,IF(X58="優勝",点数換算表!$B$14,IF(X58="準優勝",点数換算表!$C$14,IF(X58="ベスト4",点数換算表!$D$14,点数換算表!$E$14))))</f>
        <v>0</v>
      </c>
      <c r="Z58" s="15"/>
      <c r="AA58" s="13">
        <f>IF(Z58="",0,IF(Z58="優勝",点数換算表!$B$15,IF(Z58="準優勝",点数換算表!$C$15,IF(Z58="ベスト4",点数換算表!$D$15,IF(Z58="ベスト8",点数換算表!$E$15,IF(Z58="ベスト16",点数換算表!$F$15,""))))))</f>
        <v>0</v>
      </c>
      <c r="AB58" s="15"/>
      <c r="AC58" s="13">
        <f>IF(AB58="",0,IF(AB58="優勝",点数換算表!$B$16,IF(AB58="準優勝",点数換算表!$C$16,IF(AB58="ベスト4",点数換算表!$D$16,IF(AB58="ベスト8",点数換算表!$E$16,IF(AB58="ベスト16",点数換算表!$F$16,IF(AB58="ベスト32",点数換算表!$G$16,"")))))))</f>
        <v>0</v>
      </c>
      <c r="AD58" s="15"/>
      <c r="AE58" s="13">
        <f>IF(AD58="",0,IF(AD58="優勝",点数換算表!$B$17,IF(AD58="準優勝",点数換算表!$C$17,IF(AD58="ベスト4",点数換算表!$D$17,IF(AD58="ベスト8",点数換算表!$E$17,IF(AD58="ベスト16",点数換算表!$F$17,IF(AD58="ベスト32",点数換算表!$G$17,"")))))))</f>
        <v>0</v>
      </c>
      <c r="AF58" s="15"/>
      <c r="AG58" s="13">
        <f>IF(AF58="",0,IF(AF58="優勝",点数換算表!$B$18,IF(AF58="準優勝",点数換算表!$C$18,IF(AF58="ベスト4",点数換算表!$D$18,IF(AF58="ベスト8",点数換算表!$E$18,点数換算表!$F$18)))))</f>
        <v>0</v>
      </c>
      <c r="AH58" s="15"/>
      <c r="AI58" s="13">
        <f>IF(AH58="",0,IF(AH58="優勝",点数換算表!$B$19,IF(AH58="準優勝",点数換算表!$C$19,IF(AH58="ベスト4",点数換算表!$D$19,IF(AH58="ベスト8",点数換算表!$E$19,点数換算表!$F$19)))))</f>
        <v>0</v>
      </c>
    </row>
    <row r="59" spans="1:35">
      <c r="A59" s="13">
        <v>56</v>
      </c>
      <c r="B59" s="13" t="s">
        <v>395</v>
      </c>
      <c r="C59" s="13" t="s">
        <v>391</v>
      </c>
      <c r="D59" s="13">
        <v>2</v>
      </c>
      <c r="E59" s="22" t="s">
        <v>389</v>
      </c>
      <c r="F59" s="26" t="s">
        <v>539</v>
      </c>
      <c r="G59" s="13">
        <f t="shared" si="2"/>
        <v>68</v>
      </c>
      <c r="H59" s="15"/>
      <c r="I59" s="13">
        <f>IF(H59="",0,IF(H59="優勝",[6]点数換算表!$B$2,IF(H59="準優勝",[6]点数換算表!$C$2,IF(H59="ベスト4",[6]点数換算表!$D$2,[6]点数換算表!$E$2))))</f>
        <v>0</v>
      </c>
      <c r="J59" s="15"/>
      <c r="K59" s="13">
        <f>IF(J59="",0,IF(J59="優勝",点数換算表!$B$3,IF(J59="準優勝",点数換算表!$C$3,IF(J59="ベスト4",点数換算表!$D$3,点数換算表!$E$3))))</f>
        <v>0</v>
      </c>
      <c r="L59" s="15" t="s">
        <v>7</v>
      </c>
      <c r="M59" s="13">
        <f>IF(L59="",0,IF(L59="優勝",点数換算表!$B$4,IF(L59="準優勝",点数換算表!$C$4,IF(L59="ベスト4",点数換算表!$D$4,IF(L59="ベスト8",点数換算表!$E$4,IF(L59="ベスト16",点数換算表!$F$4,""))))))</f>
        <v>20</v>
      </c>
      <c r="N59" s="15"/>
      <c r="O59" s="13">
        <f>IF(N59="",0,IF(N59="優勝",点数換算表!$B$5,IF(N59="準優勝",点数換算表!$C$5,IF(N59="ベスト4",点数換算表!$D$5,IF(N59="ベスト8",点数換算表!$E$5,IF(N59="ベスト16",点数換算表!$F$5,IF(N59="ベスト32",点数換算表!$G$5,"")))))))</f>
        <v>0</v>
      </c>
      <c r="P59" s="15"/>
      <c r="Q59" s="13">
        <f>IF(P59="",0,IF(P59="優勝",点数換算表!$B$6,IF(P59="準優勝",点数換算表!$C$6,IF(P59="ベスト4",点数換算表!$D$6,IF(P59="ベスト8",点数換算表!$E$6,IF(P59="ベスト16",点数換算表!$F$6,IF(P59="ベスト32",点数換算表!$G$6,"")))))))</f>
        <v>0</v>
      </c>
      <c r="R59" s="15"/>
      <c r="S59" s="13">
        <f>IF(R59="",0,IF(R59="優勝",点数換算表!$B$7,IF(R59="準優勝",点数換算表!$C$7,IF(R59="ベスト4",点数換算表!$D$7,IF(R59="ベスト8",点数換算表!$E$7,点数換算表!$F$7)))))</f>
        <v>0</v>
      </c>
      <c r="T59" s="15"/>
      <c r="U59" s="13">
        <f>IF(T59="",0,IF(T59="優勝",点数換算表!$B$8,IF(T59="準優勝",点数換算表!$C$8,IF(T59="ベスト4",点数換算表!$D$8,IF(T59="ベスト8",点数換算表!$E$8,点数換算表!$F$8)))))</f>
        <v>0</v>
      </c>
      <c r="V59" s="15"/>
      <c r="W59" s="13">
        <f>IF(V59="",0,IF(V59="優勝",点数換算表!$B$13,IF(V59="準優勝",点数換算表!$C$13,IF(V59="ベスト4",点数換算表!$D$13,点数換算表!$E$13))))</f>
        <v>0</v>
      </c>
      <c r="X59" s="15"/>
      <c r="Y59" s="13">
        <f>IF(X59="",0,IF(X59="優勝",点数換算表!$B$14,IF(X59="準優勝",点数換算表!$C$14,IF(X59="ベスト4",点数換算表!$D$14,点数換算表!$E$14))))</f>
        <v>0</v>
      </c>
      <c r="Z59" s="15" t="s">
        <v>6</v>
      </c>
      <c r="AA59" s="13">
        <f>IF(Z59="",0,IF(Z59="優勝",点数換算表!$B$15,IF(Z59="準優勝",点数換算表!$C$15,IF(Z59="ベスト4",点数換算表!$D$15,IF(Z59="ベスト8",点数換算表!$E$15,IF(Z59="ベスト16",点数換算表!$F$15,""))))))</f>
        <v>48</v>
      </c>
      <c r="AB59" s="15"/>
      <c r="AC59" s="13">
        <f>IF(AB59="",0,IF(AB59="優勝",点数換算表!$B$16,IF(AB59="準優勝",点数換算表!$C$16,IF(AB59="ベスト4",点数換算表!$D$16,IF(AB59="ベスト8",点数換算表!$E$16,IF(AB59="ベスト16",点数換算表!$F$16,IF(AB59="ベスト32",点数換算表!$G$16,"")))))))</f>
        <v>0</v>
      </c>
      <c r="AD59" s="15"/>
      <c r="AE59" s="13">
        <f>IF(AD59="",0,IF(AD59="優勝",点数換算表!$B$17,IF(AD59="準優勝",点数換算表!$C$17,IF(AD59="ベスト4",点数換算表!$D$17,IF(AD59="ベスト8",点数換算表!$E$17,IF(AD59="ベスト16",点数換算表!$F$17,IF(AD59="ベスト32",点数換算表!$G$17,"")))))))</f>
        <v>0</v>
      </c>
      <c r="AF59" s="15"/>
      <c r="AG59" s="13">
        <f>IF(AF59="",0,IF(AF59="優勝",点数換算表!$B$18,IF(AF59="準優勝",点数換算表!$C$18,IF(AF59="ベスト4",点数換算表!$D$18,IF(AF59="ベスト8",点数換算表!$E$18,点数換算表!$F$18)))))</f>
        <v>0</v>
      </c>
      <c r="AH59" s="15"/>
      <c r="AI59" s="13">
        <f>IF(AH59="",0,IF(AH59="優勝",点数換算表!$B$19,IF(AH59="準優勝",点数換算表!$C$19,IF(AH59="ベスト4",点数換算表!$D$19,IF(AH59="ベスト8",点数換算表!$E$19,点数換算表!$F$19)))))</f>
        <v>0</v>
      </c>
    </row>
    <row r="60" spans="1:35">
      <c r="A60" s="13">
        <v>57</v>
      </c>
      <c r="B60" s="13" t="s">
        <v>188</v>
      </c>
      <c r="C60" s="13" t="s">
        <v>189</v>
      </c>
      <c r="D60" s="13">
        <v>3</v>
      </c>
      <c r="E60" s="18" t="s">
        <v>179</v>
      </c>
      <c r="F60" s="27" t="s">
        <v>540</v>
      </c>
      <c r="G60" s="13">
        <f t="shared" si="2"/>
        <v>66</v>
      </c>
      <c r="H60" s="15"/>
      <c r="I60" s="13">
        <f>IF(H60="",0,IF(H60="優勝",[2]点数換算表!$B$2,IF(H60="準優勝",[2]点数換算表!$C$2,IF(H60="ベスト4",[2]点数換算表!$D$2,[2]点数換算表!$E$2))))</f>
        <v>0</v>
      </c>
      <c r="J60" s="15"/>
      <c r="K60" s="13">
        <f>IF(J60="",0,IF(J60="優勝",点数換算表!$B$3,IF(J60="準優勝",点数換算表!$C$3,IF(J60="ベスト4",点数換算表!$D$3,点数換算表!$E$3))))</f>
        <v>0</v>
      </c>
      <c r="L60" s="15"/>
      <c r="M60" s="13">
        <f>IF(L60="",0,IF(L60="優勝",点数換算表!$B$4,IF(L60="準優勝",点数換算表!$C$4,IF(L60="ベスト4",点数換算表!$D$4,IF(L60="ベスト8",点数換算表!$E$4,IF(L60="ベスト16",点数換算表!$F$4,""))))))</f>
        <v>0</v>
      </c>
      <c r="N60" s="15" t="s">
        <v>135</v>
      </c>
      <c r="O60" s="13">
        <f>IF(N60="",0,IF(N60="優勝",点数換算表!$B$5,IF(N60="準優勝",点数換算表!$C$5,IF(N60="ベスト4",点数換算表!$D$5,IF(N60="ベスト8",点数換算表!$E$5,IF(N60="ベスト16",点数換算表!$F$5,IF(N60="ベスト32",点数換算表!$G$5,"")))))))</f>
        <v>50</v>
      </c>
      <c r="P60" s="15"/>
      <c r="Q60" s="13">
        <f>IF(P60="",0,IF(P60="優勝",点数換算表!$B$6,IF(P60="準優勝",点数換算表!$C$6,IF(P60="ベスト4",点数換算表!$D$6,IF(P60="ベスト8",点数換算表!$E$6,IF(P60="ベスト16",点数換算表!$F$6,IF(P60="ベスト32",点数換算表!$G$6,"")))))))</f>
        <v>0</v>
      </c>
      <c r="R60" s="15"/>
      <c r="S60" s="13">
        <f>IF(R60="",0,IF(R60="優勝",点数換算表!$B$7,IF(R60="準優勝",点数換算表!$C$7,IF(R60="ベスト4",点数換算表!$D$7,IF(R60="ベスト8",点数換算表!$E$7,点数換算表!$F$7)))))</f>
        <v>0</v>
      </c>
      <c r="T60" s="15"/>
      <c r="U60" s="13">
        <f>IF(T60="",0,IF(T60="優勝",点数換算表!$B$8,IF(T60="準優勝",点数換算表!$C$8,IF(T60="ベスト4",点数換算表!$D$8,IF(T60="ベスト8",点数換算表!$E$8,点数換算表!$F$8)))))</f>
        <v>0</v>
      </c>
      <c r="V60" s="15"/>
      <c r="W60" s="13">
        <f>IF(V60="",0,IF(V60="優勝",点数換算表!$B$13,IF(V60="準優勝",点数換算表!$C$13,IF(V60="ベスト4",点数換算表!$D$13,点数換算表!$E$13))))</f>
        <v>0</v>
      </c>
      <c r="X60" s="15"/>
      <c r="Y60" s="13">
        <f>IF(X60="",0,IF(X60="優勝",点数換算表!$B$14,IF(X60="準優勝",点数換算表!$C$14,IF(X60="ベスト4",点数換算表!$D$14,点数換算表!$E$14))))</f>
        <v>0</v>
      </c>
      <c r="Z60" s="15" t="s">
        <v>7</v>
      </c>
      <c r="AA60" s="13">
        <f>IF(Z60="",0,IF(Z60="優勝",点数換算表!$B$15,IF(Z60="準優勝",点数換算表!$C$15,IF(Z60="ベスト4",点数換算表!$D$15,IF(Z60="ベスト8",点数換算表!$E$15,IF(Z60="ベスト16",点数換算表!$F$15,""))))))</f>
        <v>16</v>
      </c>
      <c r="AB60" s="15"/>
      <c r="AC60" s="13">
        <f>IF(AB60="",0,IF(AB60="優勝",点数換算表!$B$16,IF(AB60="準優勝",点数換算表!$C$16,IF(AB60="ベスト4",点数換算表!$D$16,IF(AB60="ベスト8",点数換算表!$E$16,IF(AB60="ベスト16",点数換算表!$F$16,IF(AB60="ベスト32",点数換算表!$G$16,"")))))))</f>
        <v>0</v>
      </c>
      <c r="AD60" s="15"/>
      <c r="AE60" s="13">
        <f>IF(AD60="",0,IF(AD60="優勝",点数換算表!$B$17,IF(AD60="準優勝",点数換算表!$C$17,IF(AD60="ベスト4",点数換算表!$D$17,IF(AD60="ベスト8",点数換算表!$E$17,IF(AD60="ベスト16",点数換算表!$F$17,IF(AD60="ベスト32",点数換算表!$G$17,"")))))))</f>
        <v>0</v>
      </c>
      <c r="AF60" s="15"/>
      <c r="AG60" s="13">
        <f>IF(AF60="",0,IF(AF60="優勝",点数換算表!$B$18,IF(AF60="準優勝",点数換算表!$C$18,IF(AF60="ベスト4",点数換算表!$D$18,IF(AF60="ベスト8",点数換算表!$E$18,点数換算表!$F$18)))))</f>
        <v>0</v>
      </c>
      <c r="AH60" s="15"/>
      <c r="AI60" s="13">
        <f>IF(AH60="",0,IF(AH60="優勝",点数換算表!$B$19,IF(AH60="準優勝",点数換算表!$C$19,IF(AH60="ベスト4",点数換算表!$D$19,IF(AH60="ベスト8",点数換算表!$E$19,点数換算表!$F$19)))))</f>
        <v>0</v>
      </c>
    </row>
    <row r="61" spans="1:35">
      <c r="A61" s="13">
        <v>58</v>
      </c>
      <c r="B61" s="13" t="s">
        <v>196</v>
      </c>
      <c r="C61" s="13" t="s">
        <v>178</v>
      </c>
      <c r="D61" s="13">
        <v>3</v>
      </c>
      <c r="E61" s="18" t="s">
        <v>179</v>
      </c>
      <c r="F61" s="27" t="s">
        <v>540</v>
      </c>
      <c r="G61" s="13">
        <f t="shared" si="2"/>
        <v>60</v>
      </c>
      <c r="H61" s="15"/>
      <c r="I61" s="13">
        <f>IF(H61="",0,IF(H61="優勝",[2]点数換算表!$B$2,IF(H61="準優勝",[2]点数換算表!$C$2,IF(H61="ベスト4",[2]点数換算表!$D$2,[2]点数換算表!$E$2))))</f>
        <v>0</v>
      </c>
      <c r="J61" s="15"/>
      <c r="K61" s="13">
        <f>IF(J61="",0,IF(J61="優勝",点数換算表!$B$3,IF(J61="準優勝",点数換算表!$C$3,IF(J61="ベスト4",点数換算表!$D$3,点数換算表!$E$3))))</f>
        <v>0</v>
      </c>
      <c r="L61" s="15" t="s">
        <v>7</v>
      </c>
      <c r="M61" s="13">
        <f>IF(L61="",0,IF(L61="優勝",点数換算表!$B$4,IF(L61="準優勝",点数換算表!$C$4,IF(L61="ベスト4",点数換算表!$D$4,IF(L61="ベスト8",点数換算表!$E$4,IF(L61="ベスト16",点数換算表!$F$4,""))))))</f>
        <v>20</v>
      </c>
      <c r="N61" s="15"/>
      <c r="O61" s="13">
        <f>IF(N61="",0,IF(N61="優勝",点数換算表!$B$5,IF(N61="準優勝",点数換算表!$C$5,IF(N61="ベスト4",点数換算表!$D$5,IF(N61="ベスト8",点数換算表!$E$5,IF(N61="ベスト16",点数換算表!$F$5,IF(N61="ベスト32",点数換算表!$G$5,"")))))))</f>
        <v>0</v>
      </c>
      <c r="P61" s="15"/>
      <c r="Q61" s="13">
        <f>IF(P61="",0,IF(P61="優勝",点数換算表!$B$6,IF(P61="準優勝",点数換算表!$C$6,IF(P61="ベスト4",点数換算表!$D$6,IF(P61="ベスト8",点数換算表!$E$6,IF(P61="ベスト16",点数換算表!$F$6,IF(P61="ベスト32",点数換算表!$G$6,"")))))))</f>
        <v>0</v>
      </c>
      <c r="R61" s="15"/>
      <c r="S61" s="13">
        <f>IF(R61="",0,IF(R61="優勝",点数換算表!$B$7,IF(R61="準優勝",点数換算表!$C$7,IF(R61="ベスト4",点数換算表!$D$7,IF(R61="ベスト8",点数換算表!$E$7,点数換算表!$F$7)))))</f>
        <v>0</v>
      </c>
      <c r="T61" s="15"/>
      <c r="U61" s="13">
        <f>IF(T61="",0,IF(T61="優勝",点数換算表!$B$8,IF(T61="準優勝",点数換算表!$C$8,IF(T61="ベスト4",点数換算表!$D$8,IF(T61="ベスト8",点数換算表!$E$8,点数換算表!$F$8)))))</f>
        <v>0</v>
      </c>
      <c r="V61" s="15"/>
      <c r="W61" s="13">
        <f>IF(V61="",0,IF(V61="優勝",点数換算表!$B$13,IF(V61="準優勝",点数換算表!$C$13,IF(V61="ベスト4",点数換算表!$D$13,点数換算表!$E$13))))</f>
        <v>0</v>
      </c>
      <c r="X61" s="15"/>
      <c r="Y61" s="13">
        <f>IF(X61="",0,IF(X61="優勝",点数換算表!$B$14,IF(X61="準優勝",点数換算表!$C$14,IF(X61="ベスト4",点数換算表!$D$14,点数換算表!$E$14))))</f>
        <v>0</v>
      </c>
      <c r="Z61" s="15"/>
      <c r="AA61" s="13">
        <f>IF(Z61="",0,IF(Z61="優勝",点数換算表!$B$15,IF(Z61="準優勝",点数換算表!$C$15,IF(Z61="ベスト4",点数換算表!$D$15,IF(Z61="ベスト8",点数換算表!$E$15,IF(Z61="ベスト16",点数換算表!$F$15,""))))))</f>
        <v>0</v>
      </c>
      <c r="AB61" s="15" t="s">
        <v>135</v>
      </c>
      <c r="AC61" s="13">
        <f>IF(AB61="",0,IF(AB61="優勝",点数換算表!$B$16,IF(AB61="準優勝",点数換算表!$C$16,IF(AB61="ベスト4",点数換算表!$D$16,IF(AB61="ベスト8",点数換算表!$E$16,IF(AB61="ベスト16",点数換算表!$F$16,IF(AB61="ベスト32",点数換算表!$G$16,"")))))))</f>
        <v>40</v>
      </c>
      <c r="AD61" s="15"/>
      <c r="AE61" s="13">
        <f>IF(AD61="",0,IF(AD61="優勝",点数換算表!$B$17,IF(AD61="準優勝",点数換算表!$C$17,IF(AD61="ベスト4",点数換算表!$D$17,IF(AD61="ベスト8",点数換算表!$E$17,IF(AD61="ベスト16",点数換算表!$F$17,IF(AD61="ベスト32",点数換算表!$G$17,"")))))))</f>
        <v>0</v>
      </c>
      <c r="AF61" s="15"/>
      <c r="AG61" s="13">
        <f>IF(AF61="",0,IF(AF61="優勝",点数換算表!$B$18,IF(AF61="準優勝",点数換算表!$C$18,IF(AF61="ベスト4",点数換算表!$D$18,IF(AF61="ベスト8",点数換算表!$E$18,点数換算表!$F$18)))))</f>
        <v>0</v>
      </c>
      <c r="AH61" s="15"/>
      <c r="AI61" s="13">
        <f>IF(AH61="",0,IF(AH61="優勝",点数換算表!$B$19,IF(AH61="準優勝",点数換算表!$C$19,IF(AH61="ベスト4",点数換算表!$D$19,IF(AH61="ベスト8",点数換算表!$E$19,点数換算表!$F$19)))))</f>
        <v>0</v>
      </c>
    </row>
    <row r="62" spans="1:35">
      <c r="A62" s="13">
        <v>59</v>
      </c>
      <c r="B62" s="13" t="s">
        <v>593</v>
      </c>
      <c r="C62" s="13" t="s">
        <v>594</v>
      </c>
      <c r="D62" s="13">
        <v>2</v>
      </c>
      <c r="E62" s="20" t="s">
        <v>289</v>
      </c>
      <c r="F62" s="27" t="s">
        <v>540</v>
      </c>
      <c r="G62" s="13">
        <f t="shared" si="2"/>
        <v>60</v>
      </c>
      <c r="H62" s="15"/>
      <c r="I62" s="13">
        <f>IF(H62="",0,IF(H62="優勝",点数換算表!$B$2,IF(H62="準優勝",点数換算表!$C$2,IF(H62="ベスト4",点数換算表!$D$2,点数換算表!$E$2))))</f>
        <v>0</v>
      </c>
      <c r="J62" s="15"/>
      <c r="K62" s="13">
        <f>IF(J62="",0,IF(J62="優勝",点数換算表!$B$3,IF(J62="準優勝",点数換算表!$C$3,IF(J62="ベスト4",点数換算表!$D$3,点数換算表!$E$3))))</f>
        <v>0</v>
      </c>
      <c r="L62" s="15" t="s">
        <v>6</v>
      </c>
      <c r="M62" s="13">
        <f>IF(L62="",0,IF(L62="優勝",点数換算表!$B$4,IF(L62="準優勝",点数換算表!$C$4,IF(L62="ベスト4",点数換算表!$D$4,IF(L62="ベスト8",点数換算表!$E$4,IF(L62="ベスト16",点数換算表!$F$4,""))))))</f>
        <v>60</v>
      </c>
      <c r="N62" s="15"/>
      <c r="O62" s="13">
        <f>IF(N62="",0,IF(N62="優勝",点数換算表!$B$5,IF(N62="準優勝",点数換算表!$C$5,IF(N62="ベスト4",点数換算表!$D$5,IF(N62="ベスト8",点数換算表!$E$5,IF(N62="ベスト16",点数換算表!$F$5,IF(N62="ベスト32",点数換算表!$G$5,"")))))))</f>
        <v>0</v>
      </c>
      <c r="P62" s="15"/>
      <c r="Q62" s="13">
        <f>IF(P62="",0,IF(P62="優勝",点数換算表!$B$6,IF(P62="準優勝",点数換算表!$C$6,IF(P62="ベスト4",点数換算表!$D$6,IF(P62="ベスト8",点数換算表!$E$6,IF(P62="ベスト16",点数換算表!$F$6,IF(P62="ベスト32",点数換算表!$G$6,"")))))))</f>
        <v>0</v>
      </c>
      <c r="R62" s="15"/>
      <c r="S62" s="13">
        <f>IF(R62="",0,IF(R62="優勝",点数換算表!$B$7,IF(R62="準優勝",点数換算表!$C$7,IF(R62="ベスト4",点数換算表!$D$7,IF(R62="ベスト8",点数換算表!$E$7,点数換算表!$F$7)))))</f>
        <v>0</v>
      </c>
      <c r="T62" s="15"/>
      <c r="U62" s="13">
        <f>IF(T62="",0,IF(T62="優勝",点数換算表!$B$8,IF(T62="準優勝",点数換算表!$C$8,IF(T62="ベスト4",点数換算表!$D$8,IF(T62="ベスト8",点数換算表!$E$8,点数換算表!$F$8)))))</f>
        <v>0</v>
      </c>
      <c r="V62" s="15"/>
      <c r="W62" s="13">
        <f>IF(V62="",0,IF(V62="優勝",点数換算表!$B$13,IF(V62="準優勝",点数換算表!$C$13,IF(V62="ベスト4",点数換算表!$D$13,点数換算表!$E$13))))</f>
        <v>0</v>
      </c>
      <c r="X62" s="15"/>
      <c r="Y62" s="13">
        <f>IF(X62="",0,IF(X62="優勝",点数換算表!$B$14,IF(X62="準優勝",点数換算表!$C$14,IF(X62="ベスト4",点数換算表!$D$14,点数換算表!$E$14))))</f>
        <v>0</v>
      </c>
      <c r="Z62" s="15"/>
      <c r="AA62" s="13">
        <f>IF(Z62="",0,IF(Z62="優勝",点数換算表!$B$15,IF(Z62="準優勝",点数換算表!$C$15,IF(Z62="ベスト4",点数換算表!$D$15,IF(Z62="ベスト8",点数換算表!$E$15,IF(Z62="ベスト16",点数換算表!$F$15,""))))))</f>
        <v>0</v>
      </c>
      <c r="AB62" s="15"/>
      <c r="AC62" s="13">
        <f>IF(AB62="",0,IF(AB62="優勝",点数換算表!$B$16,IF(AB62="準優勝",点数換算表!$C$16,IF(AB62="ベスト4",点数換算表!$D$16,IF(AB62="ベスト8",点数換算表!$E$16,IF(AB62="ベスト16",点数換算表!$F$16,IF(AB62="ベスト32",点数換算表!$G$16,"")))))))</f>
        <v>0</v>
      </c>
      <c r="AD62" s="15"/>
      <c r="AE62" s="13">
        <f>IF(AD62="",0,IF(AD62="優勝",点数換算表!$B$17,IF(AD62="準優勝",点数換算表!$C$17,IF(AD62="ベスト4",点数換算表!$D$17,IF(AD62="ベスト8",点数換算表!$E$17,IF(AD62="ベスト16",点数換算表!$F$17,IF(AD62="ベスト32",点数換算表!$G$17,"")))))))</f>
        <v>0</v>
      </c>
      <c r="AF62" s="15"/>
      <c r="AG62" s="13">
        <f>IF(AF62="",0,IF(AF62="優勝",点数換算表!$B$18,IF(AF62="準優勝",点数換算表!$C$18,IF(AF62="ベスト4",点数換算表!$D$18,IF(AF62="ベスト8",点数換算表!$E$18,点数換算表!$F$18)))))</f>
        <v>0</v>
      </c>
      <c r="AH62" s="15"/>
      <c r="AI62" s="13">
        <f>IF(AH62="",0,IF(AH62="優勝",点数換算表!$B$19,IF(AH62="準優勝",点数換算表!$C$19,IF(AH62="ベスト4",点数換算表!$D$19,IF(AH62="ベスト8",点数換算表!$E$19,点数換算表!$F$19)))))</f>
        <v>0</v>
      </c>
    </row>
    <row r="63" spans="1:35">
      <c r="A63" s="13">
        <v>60</v>
      </c>
      <c r="B63" s="13" t="s">
        <v>338</v>
      </c>
      <c r="C63" s="13" t="s">
        <v>332</v>
      </c>
      <c r="D63" s="13">
        <v>2</v>
      </c>
      <c r="E63" s="21" t="s">
        <v>333</v>
      </c>
      <c r="F63" s="27" t="s">
        <v>540</v>
      </c>
      <c r="G63" s="13">
        <f t="shared" si="2"/>
        <v>56</v>
      </c>
      <c r="H63" s="15"/>
      <c r="I63" s="13">
        <f>IF(H63="",0,IF(H63="優勝",[1]点数換算表!$B$2,IF(H63="準優勝",[1]点数換算表!$C$2,IF(H63="ベスト4",[1]点数換算表!$D$2,[1]点数換算表!$E$2))))</f>
        <v>0</v>
      </c>
      <c r="J63" s="15"/>
      <c r="K63" s="13">
        <f>IF(J63="",0,IF(J63="優勝",点数換算表!$B$3,IF(J63="準優勝",点数換算表!$C$3,IF(J63="ベスト4",点数換算表!$D$3,点数換算表!$E$3))))</f>
        <v>0</v>
      </c>
      <c r="L63" s="15" t="s">
        <v>9</v>
      </c>
      <c r="M63" s="13">
        <f>IF(L63="",0,IF(L63="優勝",点数換算表!$B$4,IF(L63="準優勝",点数換算表!$C$4,IF(L63="ベスト4",点数換算表!$D$4,IF(L63="ベスト8",点数換算表!$E$4,IF(L63="ベスト16",点数換算表!$F$4,""))))))</f>
        <v>40</v>
      </c>
      <c r="N63" s="15"/>
      <c r="O63" s="13">
        <f>IF(N63="",0,IF(N63="優勝",点数換算表!$B$5,IF(N63="準優勝",点数換算表!$C$5,IF(N63="ベスト4",点数換算表!$D$5,IF(N63="ベスト8",点数換算表!$E$5,IF(N63="ベスト16",点数換算表!$F$5,IF(N63="ベスト32",点数換算表!$G$5,"")))))))</f>
        <v>0</v>
      </c>
      <c r="P63" s="15"/>
      <c r="Q63" s="13">
        <f>IF(P63="",0,IF(P63="優勝",点数換算表!$B$6,IF(P63="準優勝",点数換算表!$C$6,IF(P63="ベスト4",点数換算表!$D$6,IF(P63="ベスト8",点数換算表!$E$6,IF(P63="ベスト16",点数換算表!$F$6,IF(P63="ベスト32",点数換算表!$G$6,"")))))))</f>
        <v>0</v>
      </c>
      <c r="R63" s="15"/>
      <c r="S63" s="13">
        <f>IF(R63="",0,IF(R63="優勝",点数換算表!$B$7,IF(R63="準優勝",点数換算表!$C$7,IF(R63="ベスト4",点数換算表!$D$7,IF(R63="ベスト8",点数換算表!$E$7,点数換算表!$F$7)))))</f>
        <v>0</v>
      </c>
      <c r="T63" s="15"/>
      <c r="U63" s="13">
        <f>IF(T63="",0,IF(T63="優勝",点数換算表!$B$8,IF(T63="準優勝",点数換算表!$C$8,IF(T63="ベスト4",点数換算表!$D$8,IF(T63="ベスト8",点数換算表!$E$8,点数換算表!$F$8)))))</f>
        <v>0</v>
      </c>
      <c r="V63" s="15"/>
      <c r="W63" s="13">
        <f>IF(V63="",0,IF(V63="優勝",点数換算表!$B$13,IF(V63="準優勝",点数換算表!$C$13,IF(V63="ベスト4",点数換算表!$D$13,点数換算表!$E$13))))</f>
        <v>0</v>
      </c>
      <c r="X63" s="15"/>
      <c r="Y63" s="13">
        <f>IF(X63="",0,IF(X63="優勝",点数換算表!$B$14,IF(X63="準優勝",点数換算表!$C$14,IF(X63="ベスト4",点数換算表!$D$14,点数換算表!$E$14))))</f>
        <v>0</v>
      </c>
      <c r="Z63" s="15" t="s">
        <v>7</v>
      </c>
      <c r="AA63" s="13">
        <f>IF(Z63="",0,IF(Z63="優勝",点数換算表!$B$15,IF(Z63="準優勝",点数換算表!$C$15,IF(Z63="ベスト4",点数換算表!$D$15,IF(Z63="ベスト8",点数換算表!$E$15,IF(Z63="ベスト16",点数換算表!$F$15,""))))))</f>
        <v>16</v>
      </c>
      <c r="AB63" s="15"/>
      <c r="AC63" s="13">
        <f>IF(AB63="",0,IF(AB63="優勝",点数換算表!$B$16,IF(AB63="準優勝",点数換算表!$C$16,IF(AB63="ベスト4",点数換算表!$D$16,IF(AB63="ベスト8",点数換算表!$E$16,IF(AB63="ベスト16",点数換算表!$F$16,IF(AB63="ベスト32",点数換算表!$G$16,"")))))))</f>
        <v>0</v>
      </c>
      <c r="AD63" s="15"/>
      <c r="AE63" s="13">
        <f>IF(AD63="",0,IF(AD63="優勝",点数換算表!$B$17,IF(AD63="準優勝",点数換算表!$C$17,IF(AD63="ベスト4",点数換算表!$D$17,IF(AD63="ベスト8",点数換算表!$E$17,IF(AD63="ベスト16",点数換算表!$F$17,IF(AD63="ベスト32",点数換算表!$G$17,"")))))))</f>
        <v>0</v>
      </c>
      <c r="AF63" s="15"/>
      <c r="AG63" s="13">
        <f>IF(AF63="",0,IF(AF63="優勝",点数換算表!$B$18,IF(AF63="準優勝",点数換算表!$C$18,IF(AF63="ベスト4",点数換算表!$D$18,IF(AF63="ベスト8",点数換算表!$E$18,点数換算表!$F$18)))))</f>
        <v>0</v>
      </c>
      <c r="AH63" s="15"/>
      <c r="AI63" s="13">
        <f>IF(AH63="",0,IF(AH63="優勝",点数換算表!$B$19,IF(AH63="準優勝",点数換算表!$C$19,IF(AH63="ベスト4",点数換算表!$D$19,IF(AH63="ベスト8",点数換算表!$E$19,点数換算表!$F$19)))))</f>
        <v>0</v>
      </c>
    </row>
    <row r="64" spans="1:35">
      <c r="A64" s="13">
        <v>61</v>
      </c>
      <c r="B64" s="13" t="s">
        <v>396</v>
      </c>
      <c r="C64" s="13" t="s">
        <v>388</v>
      </c>
      <c r="D64" s="13">
        <v>2</v>
      </c>
      <c r="E64" s="22" t="s">
        <v>389</v>
      </c>
      <c r="F64" s="26" t="s">
        <v>539</v>
      </c>
      <c r="G64" s="13">
        <f t="shared" si="2"/>
        <v>56</v>
      </c>
      <c r="H64" s="15"/>
      <c r="I64" s="13">
        <f>IF(H64="",0,IF(H64="優勝",[6]点数換算表!$B$2,IF(H64="準優勝",[6]点数換算表!$C$2,IF(H64="ベスト4",[6]点数換算表!$D$2,[6]点数換算表!$E$2))))</f>
        <v>0</v>
      </c>
      <c r="J64" s="15"/>
      <c r="K64" s="13">
        <f>IF(J64="",0,IF(J64="優勝",点数換算表!$B$3,IF(J64="準優勝",点数換算表!$C$3,IF(J64="ベスト4",点数換算表!$D$3,点数換算表!$E$3))))</f>
        <v>0</v>
      </c>
      <c r="L64" s="15" t="s">
        <v>9</v>
      </c>
      <c r="M64" s="13">
        <f>IF(L64="",0,IF(L64="優勝",点数換算表!$B$4,IF(L64="準優勝",点数換算表!$C$4,IF(L64="ベスト4",点数換算表!$D$4,IF(L64="ベスト8",点数換算表!$E$4,IF(L64="ベスト16",点数換算表!$F$4,""))))))</f>
        <v>40</v>
      </c>
      <c r="N64" s="15"/>
      <c r="O64" s="13">
        <f>IF(N64="",0,IF(N64="優勝",点数換算表!$B$5,IF(N64="準優勝",点数換算表!$C$5,IF(N64="ベスト4",点数換算表!$D$5,IF(N64="ベスト8",点数換算表!$E$5,IF(N64="ベスト16",点数換算表!$F$5,IF(N64="ベスト32",点数換算表!$G$5,"")))))))</f>
        <v>0</v>
      </c>
      <c r="P64" s="15"/>
      <c r="Q64" s="13">
        <f>IF(P64="",0,IF(P64="優勝",点数換算表!$B$6,IF(P64="準優勝",点数換算表!$C$6,IF(P64="ベスト4",点数換算表!$D$6,IF(P64="ベスト8",点数換算表!$E$6,IF(P64="ベスト16",点数換算表!$F$6,IF(P64="ベスト32",点数換算表!$G$6,"")))))))</f>
        <v>0</v>
      </c>
      <c r="R64" s="15"/>
      <c r="S64" s="13">
        <f>IF(R64="",0,IF(R64="優勝",点数換算表!$B$7,IF(R64="準優勝",点数換算表!$C$7,IF(R64="ベスト4",点数換算表!$D$7,IF(R64="ベスト8",点数換算表!$E$7,点数換算表!$F$7)))))</f>
        <v>0</v>
      </c>
      <c r="T64" s="15"/>
      <c r="U64" s="13">
        <f>IF(T64="",0,IF(T64="優勝",点数換算表!$B$8,IF(T64="準優勝",点数換算表!$C$8,IF(T64="ベスト4",点数換算表!$D$8,IF(T64="ベスト8",点数換算表!$E$8,点数換算表!$F$8)))))</f>
        <v>0</v>
      </c>
      <c r="V64" s="15"/>
      <c r="W64" s="13">
        <f>IF(V64="",0,IF(V64="優勝",点数換算表!$B$13,IF(V64="準優勝",点数換算表!$C$13,IF(V64="ベスト4",点数換算表!$D$13,点数換算表!$E$13))))</f>
        <v>0</v>
      </c>
      <c r="X64" s="15"/>
      <c r="Y64" s="13">
        <f>IF(X64="",0,IF(X64="優勝",点数換算表!$B$14,IF(X64="準優勝",点数換算表!$C$14,IF(X64="ベスト4",点数換算表!$D$14,点数換算表!$E$14))))</f>
        <v>0</v>
      </c>
      <c r="Z64" s="15" t="s">
        <v>7</v>
      </c>
      <c r="AA64" s="13">
        <f>IF(Z64="",0,IF(Z64="優勝",点数換算表!$B$15,IF(Z64="準優勝",点数換算表!$C$15,IF(Z64="ベスト4",点数換算表!$D$15,IF(Z64="ベスト8",点数換算表!$E$15,IF(Z64="ベスト16",点数換算表!$F$15,""))))))</f>
        <v>16</v>
      </c>
      <c r="AB64" s="15"/>
      <c r="AC64" s="13">
        <f>IF(AB64="",0,IF(AB64="優勝",点数換算表!$B$16,IF(AB64="準優勝",点数換算表!$C$16,IF(AB64="ベスト4",点数換算表!$D$16,IF(AB64="ベスト8",点数換算表!$E$16,IF(AB64="ベスト16",点数換算表!$F$16,IF(AB64="ベスト32",点数換算表!$G$16,"")))))))</f>
        <v>0</v>
      </c>
      <c r="AD64" s="15"/>
      <c r="AE64" s="13">
        <f>IF(AD64="",0,IF(AD64="優勝",点数換算表!$B$17,IF(AD64="準優勝",点数換算表!$C$17,IF(AD64="ベスト4",点数換算表!$D$17,IF(AD64="ベスト8",点数換算表!$E$17,IF(AD64="ベスト16",点数換算表!$F$17,IF(AD64="ベスト32",点数換算表!$G$17,"")))))))</f>
        <v>0</v>
      </c>
      <c r="AF64" s="15"/>
      <c r="AG64" s="13">
        <f>IF(AF64="",0,IF(AF64="優勝",点数換算表!$B$18,IF(AF64="準優勝",点数換算表!$C$18,IF(AF64="ベスト4",点数換算表!$D$18,IF(AF64="ベスト8",点数換算表!$E$18,点数換算表!$F$18)))))</f>
        <v>0</v>
      </c>
      <c r="AH64" s="15"/>
      <c r="AI64" s="13">
        <f>IF(AH64="",0,IF(AH64="優勝",点数換算表!$B$19,IF(AH64="準優勝",点数換算表!$C$19,IF(AH64="ベスト4",点数換算表!$D$19,IF(AH64="ベスト8",点数換算表!$E$19,点数換算表!$F$19)))))</f>
        <v>0</v>
      </c>
    </row>
    <row r="65" spans="1:35">
      <c r="A65" s="13">
        <v>62</v>
      </c>
      <c r="B65" s="13" t="s">
        <v>397</v>
      </c>
      <c r="C65" s="13" t="s">
        <v>391</v>
      </c>
      <c r="D65" s="13">
        <v>2</v>
      </c>
      <c r="E65" s="22" t="s">
        <v>389</v>
      </c>
      <c r="F65" s="26" t="s">
        <v>539</v>
      </c>
      <c r="G65" s="13">
        <f t="shared" si="2"/>
        <v>56</v>
      </c>
      <c r="H65" s="15"/>
      <c r="I65" s="13">
        <f>IF(H65="",0,IF(H65="優勝",[6]点数換算表!$B$2,IF(H65="準優勝",[6]点数換算表!$C$2,IF(H65="ベスト4",[6]点数換算表!$D$2,[6]点数換算表!$E$2))))</f>
        <v>0</v>
      </c>
      <c r="J65" s="15"/>
      <c r="K65" s="13">
        <f>IF(J65="",0,IF(J65="優勝",点数換算表!$B$3,IF(J65="準優勝",点数換算表!$C$3,IF(J65="ベスト4",点数換算表!$D$3,点数換算表!$E$3))))</f>
        <v>0</v>
      </c>
      <c r="L65" s="15" t="s">
        <v>9</v>
      </c>
      <c r="M65" s="13">
        <f>IF(L65="",0,IF(L65="優勝",点数換算表!$B$4,IF(L65="準優勝",点数換算表!$C$4,IF(L65="ベスト4",点数換算表!$D$4,IF(L65="ベスト8",点数換算表!$E$4,IF(L65="ベスト16",点数換算表!$F$4,""))))))</f>
        <v>40</v>
      </c>
      <c r="N65" s="15"/>
      <c r="O65" s="13">
        <f>IF(N65="",0,IF(N65="優勝",点数換算表!$B$5,IF(N65="準優勝",点数換算表!$C$5,IF(N65="ベスト4",点数換算表!$D$5,IF(N65="ベスト8",点数換算表!$E$5,IF(N65="ベスト16",点数換算表!$F$5,IF(N65="ベスト32",点数換算表!$G$5,"")))))))</f>
        <v>0</v>
      </c>
      <c r="P65" s="15"/>
      <c r="Q65" s="13">
        <f>IF(P65="",0,IF(P65="優勝",点数換算表!$B$6,IF(P65="準優勝",点数換算表!$C$6,IF(P65="ベスト4",点数換算表!$D$6,IF(P65="ベスト8",点数換算表!$E$6,IF(P65="ベスト16",点数換算表!$F$6,IF(P65="ベスト32",点数換算表!$G$6,"")))))))</f>
        <v>0</v>
      </c>
      <c r="R65" s="15"/>
      <c r="S65" s="13">
        <f>IF(R65="",0,IF(R65="優勝",点数換算表!$B$7,IF(R65="準優勝",点数換算表!$C$7,IF(R65="ベスト4",点数換算表!$D$7,IF(R65="ベスト8",点数換算表!$E$7,点数換算表!$F$7)))))</f>
        <v>0</v>
      </c>
      <c r="T65" s="15"/>
      <c r="U65" s="13">
        <f>IF(T65="",0,IF(T65="優勝",点数換算表!$B$8,IF(T65="準優勝",点数換算表!$C$8,IF(T65="ベスト4",点数換算表!$D$8,IF(T65="ベスト8",点数換算表!$E$8,点数換算表!$F$8)))))</f>
        <v>0</v>
      </c>
      <c r="V65" s="15"/>
      <c r="W65" s="13">
        <f>IF(V65="",0,IF(V65="優勝",点数換算表!$B$13,IF(V65="準優勝",点数換算表!$C$13,IF(V65="ベスト4",点数換算表!$D$13,点数換算表!$E$13))))</f>
        <v>0</v>
      </c>
      <c r="X65" s="15"/>
      <c r="Y65" s="13">
        <f>IF(X65="",0,IF(X65="優勝",点数換算表!$B$14,IF(X65="準優勝",点数換算表!$C$14,IF(X65="ベスト4",点数換算表!$D$14,点数換算表!$E$14))))</f>
        <v>0</v>
      </c>
      <c r="Z65" s="15" t="s">
        <v>7</v>
      </c>
      <c r="AA65" s="13">
        <f>IF(Z65="",0,IF(Z65="優勝",点数換算表!$B$15,IF(Z65="準優勝",点数換算表!$C$15,IF(Z65="ベスト4",点数換算表!$D$15,IF(Z65="ベスト8",点数換算表!$E$15,IF(Z65="ベスト16",点数換算表!$F$15,""))))))</f>
        <v>16</v>
      </c>
      <c r="AB65" s="15"/>
      <c r="AC65" s="13">
        <f>IF(AB65="",0,IF(AB65="優勝",点数換算表!$B$16,IF(AB65="準優勝",点数換算表!$C$16,IF(AB65="ベスト4",点数換算表!$D$16,IF(AB65="ベスト8",点数換算表!$E$16,IF(AB65="ベスト16",点数換算表!$F$16,IF(AB65="ベスト32",点数換算表!$G$16,"")))))))</f>
        <v>0</v>
      </c>
      <c r="AD65" s="15"/>
      <c r="AE65" s="13">
        <f>IF(AD65="",0,IF(AD65="優勝",点数換算表!$B$17,IF(AD65="準優勝",点数換算表!$C$17,IF(AD65="ベスト4",点数換算表!$D$17,IF(AD65="ベスト8",点数換算表!$E$17,IF(AD65="ベスト16",点数換算表!$F$17,IF(AD65="ベスト32",点数換算表!$G$17,"")))))))</f>
        <v>0</v>
      </c>
      <c r="AF65" s="15"/>
      <c r="AG65" s="13">
        <f>IF(AF65="",0,IF(AF65="優勝",点数換算表!$B$18,IF(AF65="準優勝",点数換算表!$C$18,IF(AF65="ベスト4",点数換算表!$D$18,IF(AF65="ベスト8",点数換算表!$E$18,点数換算表!$F$18)))))</f>
        <v>0</v>
      </c>
      <c r="AH65" s="15"/>
      <c r="AI65" s="13">
        <f>IF(AH65="",0,IF(AH65="優勝",点数換算表!$B$19,IF(AH65="準優勝",点数換算表!$C$19,IF(AH65="ベスト4",点数換算表!$D$19,IF(AH65="ベスト8",点数換算表!$E$19,点数換算表!$F$19)))))</f>
        <v>0</v>
      </c>
    </row>
    <row r="66" spans="1:35">
      <c r="A66" s="13">
        <v>63</v>
      </c>
      <c r="B66" s="13" t="s">
        <v>470</v>
      </c>
      <c r="C66" s="13" t="s">
        <v>471</v>
      </c>
      <c r="D66" s="13">
        <v>3</v>
      </c>
      <c r="E66" s="25" t="s">
        <v>467</v>
      </c>
      <c r="F66" s="26" t="s">
        <v>539</v>
      </c>
      <c r="G66" s="13">
        <f t="shared" si="2"/>
        <v>56</v>
      </c>
      <c r="H66" s="15"/>
      <c r="I66" s="13">
        <f>IF(H66="",0,IF(H66="優勝",[5]点数換算表!$B$2,IF(H66="準優勝",[5]点数換算表!$C$2,IF(H66="ベスト4",[5]点数換算表!$D$2,[5]点数換算表!$E$2))))</f>
        <v>0</v>
      </c>
      <c r="J66" s="15"/>
      <c r="K66" s="13">
        <f>IF(J66="",0,IF(J66="優勝",点数換算表!$B$3,IF(J66="準優勝",点数換算表!$C$3,IF(J66="ベスト4",点数換算表!$D$3,点数換算表!$E$3))))</f>
        <v>0</v>
      </c>
      <c r="L66" s="15" t="s">
        <v>9</v>
      </c>
      <c r="M66" s="13">
        <f>IF(L66="",0,IF(L66="優勝",点数換算表!$B$4,IF(L66="準優勝",点数換算表!$C$4,IF(L66="ベスト4",点数換算表!$D$4,IF(L66="ベスト8",点数換算表!$E$4,IF(L66="ベスト16",点数換算表!$F$4,""))))))</f>
        <v>40</v>
      </c>
      <c r="N66" s="15"/>
      <c r="O66" s="13">
        <f>IF(N66="",0,IF(N66="優勝",点数換算表!$B$5,IF(N66="準優勝",点数換算表!$C$5,IF(N66="ベスト4",点数換算表!$D$5,IF(N66="ベスト8",点数換算表!$E$5,IF(N66="ベスト16",点数換算表!$F$5,IF(N66="ベスト32",点数換算表!$G$5,"")))))))</f>
        <v>0</v>
      </c>
      <c r="P66" s="15"/>
      <c r="Q66" s="13">
        <f>IF(P66="",0,IF(P66="優勝",点数換算表!$B$6,IF(P66="準優勝",点数換算表!$C$6,IF(P66="ベスト4",点数換算表!$D$6,IF(P66="ベスト8",点数換算表!$E$6,IF(P66="ベスト16",点数換算表!$F$6,IF(P66="ベスト32",点数換算表!$G$6,"")))))))</f>
        <v>0</v>
      </c>
      <c r="R66" s="15"/>
      <c r="S66" s="13">
        <f>IF(R66="",0,IF(R66="優勝",点数換算表!$B$7,IF(R66="準優勝",点数換算表!$C$7,IF(R66="ベスト4",点数換算表!$D$7,IF(R66="ベスト8",点数換算表!$E$7,点数換算表!$F$7)))))</f>
        <v>0</v>
      </c>
      <c r="T66" s="15"/>
      <c r="U66" s="13">
        <f>IF(T66="",0,IF(T66="優勝",点数換算表!$B$8,IF(T66="準優勝",点数換算表!$C$8,IF(T66="ベスト4",点数換算表!$D$8,IF(T66="ベスト8",点数換算表!$E$8,点数換算表!$F$8)))))</f>
        <v>0</v>
      </c>
      <c r="V66" s="15"/>
      <c r="W66" s="13">
        <f>IF(V66="",0,IF(V66="優勝",点数換算表!$B$13,IF(V66="準優勝",点数換算表!$C$13,IF(V66="ベスト4",点数換算表!$D$13,点数換算表!$E$13))))</f>
        <v>0</v>
      </c>
      <c r="X66" s="15"/>
      <c r="Y66" s="13">
        <f>IF(X66="",0,IF(X66="優勝",点数換算表!$B$14,IF(X66="準優勝",点数換算表!$C$14,IF(X66="ベスト4",点数換算表!$D$14,点数換算表!$E$14))))</f>
        <v>0</v>
      </c>
      <c r="Z66" s="15" t="s">
        <v>7</v>
      </c>
      <c r="AA66" s="13">
        <f>IF(Z66="",0,IF(Z66="優勝",点数換算表!$B$15,IF(Z66="準優勝",点数換算表!$C$15,IF(Z66="ベスト4",点数換算表!$D$15,IF(Z66="ベスト8",点数換算表!$E$15,IF(Z66="ベスト16",点数換算表!$F$15,""))))))</f>
        <v>16</v>
      </c>
      <c r="AB66" s="15"/>
      <c r="AC66" s="13">
        <f>IF(AB66="",0,IF(AB66="優勝",点数換算表!$B$16,IF(AB66="準優勝",点数換算表!$C$16,IF(AB66="ベスト4",点数換算表!$D$16,IF(AB66="ベスト8",点数換算表!$E$16,IF(AB66="ベスト16",点数換算表!$F$16,IF(AB66="ベスト32",点数換算表!$G$16,"")))))))</f>
        <v>0</v>
      </c>
      <c r="AD66" s="15"/>
      <c r="AE66" s="13">
        <f>IF(AD66="",0,IF(AD66="優勝",点数換算表!$B$17,IF(AD66="準優勝",点数換算表!$C$17,IF(AD66="ベスト4",点数換算表!$D$17,IF(AD66="ベスト8",点数換算表!$E$17,IF(AD66="ベスト16",点数換算表!$F$17,IF(AD66="ベスト32",点数換算表!$G$17,"")))))))</f>
        <v>0</v>
      </c>
      <c r="AF66" s="15"/>
      <c r="AG66" s="13">
        <f>IF(AF66="",0,IF(AF66="優勝",点数換算表!$B$18,IF(AF66="準優勝",点数換算表!$C$18,IF(AF66="ベスト4",点数換算表!$D$18,IF(AF66="ベスト8",点数換算表!$E$18,点数換算表!$F$18)))))</f>
        <v>0</v>
      </c>
      <c r="AH66" s="15"/>
      <c r="AI66" s="13">
        <f>IF(AH66="",0,IF(AH66="優勝",点数換算表!$B$19,IF(AH66="準優勝",点数換算表!$C$19,IF(AH66="ベスト4",点数換算表!$D$19,IF(AH66="ベスト8",点数換算表!$E$19,点数換算表!$F$19)))))</f>
        <v>0</v>
      </c>
    </row>
    <row r="67" spans="1:35">
      <c r="A67" s="13">
        <v>64</v>
      </c>
      <c r="B67" s="13" t="s">
        <v>254</v>
      </c>
      <c r="C67" s="13" t="s">
        <v>249</v>
      </c>
      <c r="D67" s="13">
        <v>3</v>
      </c>
      <c r="E67" s="19" t="s">
        <v>250</v>
      </c>
      <c r="F67" s="27" t="s">
        <v>540</v>
      </c>
      <c r="G67" s="13">
        <f t="shared" si="2"/>
        <v>56</v>
      </c>
      <c r="H67" s="15"/>
      <c r="I67" s="13">
        <f>IF(H67="",0,IF(H67="優勝",[4]点数換算表!$B$2,IF(H67="準優勝",[4]点数換算表!$C$2,IF(H67="ベスト4",[4]点数換算表!$D$2,[4]点数換算表!$E$2))))</f>
        <v>0</v>
      </c>
      <c r="J67" s="15"/>
      <c r="K67" s="13">
        <f>IF(J67="",0,IF(J67="優勝",点数換算表!$B$3,IF(J67="準優勝",点数換算表!$C$3,IF(J67="ベスト4",点数換算表!$D$3,点数換算表!$E$3))))</f>
        <v>0</v>
      </c>
      <c r="L67" s="15" t="s">
        <v>9</v>
      </c>
      <c r="M67" s="13">
        <f>IF(L67="",0,IF(L67="優勝",点数換算表!$B$4,IF(L67="準優勝",点数換算表!$C$4,IF(L67="ベスト4",点数換算表!$D$4,IF(L67="ベスト8",点数換算表!$E$4,IF(L67="ベスト16",点数換算表!$F$4,""))))))</f>
        <v>40</v>
      </c>
      <c r="N67" s="15"/>
      <c r="O67" s="13">
        <f>IF(N67="",0,IF(N67="優勝",点数換算表!$B$5,IF(N67="準優勝",点数換算表!$C$5,IF(N67="ベスト4",点数換算表!$D$5,IF(N67="ベスト8",点数換算表!$E$5,IF(N67="ベスト16",点数換算表!$F$5,IF(N67="ベスト32",点数換算表!$G$5,"")))))))</f>
        <v>0</v>
      </c>
      <c r="P67" s="15"/>
      <c r="Q67" s="13">
        <f>IF(P67="",0,IF(P67="優勝",点数換算表!$B$6,IF(P67="準優勝",点数換算表!$C$6,IF(P67="ベスト4",点数換算表!$D$6,IF(P67="ベスト8",点数換算表!$E$6,IF(P67="ベスト16",点数換算表!$F$6,IF(P67="ベスト32",点数換算表!$G$6,"")))))))</f>
        <v>0</v>
      </c>
      <c r="R67" s="15"/>
      <c r="S67" s="13">
        <f>IF(R67="",0,IF(R67="優勝",点数換算表!$B$7,IF(R67="準優勝",点数換算表!$C$7,IF(R67="ベスト4",点数換算表!$D$7,IF(R67="ベスト8",点数換算表!$E$7,点数換算表!$F$7)))))</f>
        <v>0</v>
      </c>
      <c r="T67" s="15"/>
      <c r="U67" s="13">
        <f>IF(T67="",0,IF(T67="優勝",点数換算表!$B$8,IF(T67="準優勝",点数換算表!$C$8,IF(T67="ベスト4",点数換算表!$D$8,IF(T67="ベスト8",点数換算表!$E$8,点数換算表!$F$8)))))</f>
        <v>0</v>
      </c>
      <c r="V67" s="15"/>
      <c r="W67" s="13">
        <f>IF(V67="",0,IF(V67="優勝",点数換算表!$B$13,IF(V67="準優勝",点数換算表!$C$13,IF(V67="ベスト4",点数換算表!$D$13,点数換算表!$E$13))))</f>
        <v>0</v>
      </c>
      <c r="X67" s="15"/>
      <c r="Y67" s="13">
        <f>IF(X67="",0,IF(X67="優勝",点数換算表!$B$14,IF(X67="準優勝",点数換算表!$C$14,IF(X67="ベスト4",点数換算表!$D$14,点数換算表!$E$14))))</f>
        <v>0</v>
      </c>
      <c r="Z67" s="15" t="s">
        <v>7</v>
      </c>
      <c r="AA67" s="13">
        <f>IF(Z67="",0,IF(Z67="優勝",点数換算表!$B$15,IF(Z67="準優勝",点数換算表!$C$15,IF(Z67="ベスト4",点数換算表!$D$15,IF(Z67="ベスト8",点数換算表!$E$15,IF(Z67="ベスト16",点数換算表!$F$15,""))))))</f>
        <v>16</v>
      </c>
      <c r="AB67" s="15"/>
      <c r="AC67" s="13">
        <f>IF(AB67="",0,IF(AB67="優勝",点数換算表!$B$16,IF(AB67="準優勝",点数換算表!$C$16,IF(AB67="ベスト4",点数換算表!$D$16,IF(AB67="ベスト8",点数換算表!$E$16,IF(AB67="ベスト16",点数換算表!$F$16,IF(AB67="ベスト32",点数換算表!$G$16,"")))))))</f>
        <v>0</v>
      </c>
      <c r="AD67" s="15"/>
      <c r="AE67" s="13">
        <f>IF(AD67="",0,IF(AD67="優勝",点数換算表!$B$17,IF(AD67="準優勝",点数換算表!$C$17,IF(AD67="ベスト4",点数換算表!$D$17,IF(AD67="ベスト8",点数換算表!$E$17,IF(AD67="ベスト16",点数換算表!$F$17,IF(AD67="ベスト32",点数換算表!$G$17,"")))))))</f>
        <v>0</v>
      </c>
      <c r="AF67" s="15"/>
      <c r="AG67" s="13">
        <f>IF(AF67="",0,IF(AF67="優勝",点数換算表!$B$18,IF(AF67="準優勝",点数換算表!$C$18,IF(AF67="ベスト4",点数換算表!$D$18,IF(AF67="ベスト8",点数換算表!$E$18,点数換算表!$F$18)))))</f>
        <v>0</v>
      </c>
      <c r="AH67" s="15"/>
      <c r="AI67" s="13">
        <f>IF(AH67="",0,IF(AH67="優勝",点数換算表!$B$19,IF(AH67="準優勝",点数換算表!$C$19,IF(AH67="ベスト4",点数換算表!$D$19,IF(AH67="ベスト8",点数換算表!$E$19,点数換算表!$F$19)))))</f>
        <v>0</v>
      </c>
    </row>
    <row r="68" spans="1:35">
      <c r="A68" s="13">
        <v>65</v>
      </c>
      <c r="B68" s="13" t="s">
        <v>305</v>
      </c>
      <c r="C68" s="13" t="s">
        <v>293</v>
      </c>
      <c r="D68" s="13">
        <v>3</v>
      </c>
      <c r="E68" s="20" t="s">
        <v>289</v>
      </c>
      <c r="F68" s="27" t="s">
        <v>540</v>
      </c>
      <c r="G68" s="13">
        <f t="shared" ref="G68:G90" si="3">MAX(I68,K68)+SUM(M68:U68)+MAX(W68,Y68)+SUM(AA68:AI68)</f>
        <v>56</v>
      </c>
      <c r="H68" s="15"/>
      <c r="I68" s="13">
        <f>IF(H68="",0,IF(H68="優勝",[7]点数換算表!$B$2,IF(H68="準優勝",[7]点数換算表!$C$2,IF(H68="ベスト4",[7]点数換算表!$D$2,[7]点数換算表!$E$2))))</f>
        <v>0</v>
      </c>
      <c r="J68" s="15"/>
      <c r="K68" s="13">
        <f>IF(J68="",0,IF(J68="優勝",点数換算表!$B$3,IF(J68="準優勝",点数換算表!$C$3,IF(J68="ベスト4",点数換算表!$D$3,点数換算表!$E$3))))</f>
        <v>0</v>
      </c>
      <c r="L68" s="15" t="s">
        <v>9</v>
      </c>
      <c r="M68" s="13">
        <f>IF(L68="",0,IF(L68="優勝",点数換算表!$B$4,IF(L68="準優勝",点数換算表!$C$4,IF(L68="ベスト4",点数換算表!$D$4,IF(L68="ベスト8",点数換算表!$E$4,IF(L68="ベスト16",点数換算表!$F$4,""))))))</f>
        <v>40</v>
      </c>
      <c r="N68" s="15"/>
      <c r="O68" s="13">
        <f>IF(N68="",0,IF(N68="優勝",点数換算表!$B$5,IF(N68="準優勝",点数換算表!$C$5,IF(N68="ベスト4",点数換算表!$D$5,IF(N68="ベスト8",点数換算表!$E$5,IF(N68="ベスト16",点数換算表!$F$5,IF(N68="ベスト32",点数換算表!$G$5,"")))))))</f>
        <v>0</v>
      </c>
      <c r="P68" s="15"/>
      <c r="Q68" s="13">
        <f>IF(P68="",0,IF(P68="優勝",点数換算表!$B$6,IF(P68="準優勝",点数換算表!$C$6,IF(P68="ベスト4",点数換算表!$D$6,IF(P68="ベスト8",点数換算表!$E$6,IF(P68="ベスト16",点数換算表!$F$6,IF(P68="ベスト32",点数換算表!$G$6,"")))))))</f>
        <v>0</v>
      </c>
      <c r="R68" s="15"/>
      <c r="S68" s="13">
        <f>IF(R68="",0,IF(R68="優勝",点数換算表!$B$7,IF(R68="準優勝",点数換算表!$C$7,IF(R68="ベスト4",点数換算表!$D$7,IF(R68="ベスト8",点数換算表!$E$7,点数換算表!$F$7)))))</f>
        <v>0</v>
      </c>
      <c r="T68" s="15"/>
      <c r="U68" s="13">
        <f>IF(T68="",0,IF(T68="優勝",点数換算表!$B$8,IF(T68="準優勝",点数換算表!$C$8,IF(T68="ベスト4",点数換算表!$D$8,IF(T68="ベスト8",点数換算表!$E$8,点数換算表!$F$8)))))</f>
        <v>0</v>
      </c>
      <c r="V68" s="15"/>
      <c r="W68" s="13">
        <f>IF(V68="",0,IF(V68="優勝",点数換算表!$B$13,IF(V68="準優勝",点数換算表!$C$13,IF(V68="ベスト4",点数換算表!$D$13,点数換算表!$E$13))))</f>
        <v>0</v>
      </c>
      <c r="X68" s="15"/>
      <c r="Y68" s="13">
        <f>IF(X68="",0,IF(X68="優勝",点数換算表!$B$14,IF(X68="準優勝",点数換算表!$C$14,IF(X68="ベスト4",点数換算表!$D$14,点数換算表!$E$14))))</f>
        <v>0</v>
      </c>
      <c r="Z68" s="15" t="s">
        <v>7</v>
      </c>
      <c r="AA68" s="13">
        <f>IF(Z68="",0,IF(Z68="優勝",点数換算表!$B$15,IF(Z68="準優勝",点数換算表!$C$15,IF(Z68="ベスト4",点数換算表!$D$15,IF(Z68="ベスト8",点数換算表!$E$15,IF(Z68="ベスト16",点数換算表!$F$15,""))))))</f>
        <v>16</v>
      </c>
      <c r="AB68" s="15"/>
      <c r="AC68" s="13">
        <f>IF(AB68="",0,IF(AB68="優勝",点数換算表!$B$16,IF(AB68="準優勝",点数換算表!$C$16,IF(AB68="ベスト4",点数換算表!$D$16,IF(AB68="ベスト8",点数換算表!$E$16,IF(AB68="ベスト16",点数換算表!$F$16,IF(AB68="ベスト32",点数換算表!$G$16,"")))))))</f>
        <v>0</v>
      </c>
      <c r="AD68" s="15"/>
      <c r="AE68" s="13">
        <f>IF(AD68="",0,IF(AD68="優勝",点数換算表!$B$17,IF(AD68="準優勝",点数換算表!$C$17,IF(AD68="ベスト4",点数換算表!$D$17,IF(AD68="ベスト8",点数換算表!$E$17,IF(AD68="ベスト16",点数換算表!$F$17,IF(AD68="ベスト32",点数換算表!$G$17,"")))))))</f>
        <v>0</v>
      </c>
      <c r="AF68" s="15"/>
      <c r="AG68" s="13">
        <f>IF(AF68="",0,IF(AF68="優勝",点数換算表!$B$18,IF(AF68="準優勝",点数換算表!$C$18,IF(AF68="ベスト4",点数換算表!$D$18,IF(AF68="ベスト8",点数換算表!$E$18,点数換算表!$F$18)))))</f>
        <v>0</v>
      </c>
      <c r="AH68" s="15"/>
      <c r="AI68" s="13">
        <f>IF(AH68="",0,IF(AH68="優勝",点数換算表!$B$19,IF(AH68="準優勝",点数換算表!$C$19,IF(AH68="ベスト4",点数換算表!$D$19,IF(AH68="ベスト8",点数換算表!$E$19,点数換算表!$F$19)))))</f>
        <v>0</v>
      </c>
    </row>
    <row r="69" spans="1:35">
      <c r="A69" s="13">
        <v>66</v>
      </c>
      <c r="B69" s="15" t="s">
        <v>55</v>
      </c>
      <c r="C69" s="15" t="s">
        <v>49</v>
      </c>
      <c r="D69" s="15">
        <v>3</v>
      </c>
      <c r="E69" s="16" t="s">
        <v>177</v>
      </c>
      <c r="F69" s="26" t="s">
        <v>539</v>
      </c>
      <c r="G69" s="13">
        <f t="shared" si="3"/>
        <v>50</v>
      </c>
      <c r="H69" s="15"/>
      <c r="I69" s="13">
        <f>IF(H69="",0,IF(H69="優勝",点数換算表!$B$2,IF(H69="準優勝",点数換算表!$C$2,IF(H69="ベスト4",点数換算表!$D$2,点数換算表!$E$2))))</f>
        <v>0</v>
      </c>
      <c r="J69" s="15"/>
      <c r="K69" s="13">
        <f>IF(J69="",0,IF(J69="優勝",点数換算表!$B$3,IF(J69="準優勝",点数換算表!$C$3,IF(J69="ベスト4",点数換算表!$D$3,点数換算表!$E$3))))</f>
        <v>0</v>
      </c>
      <c r="L69" s="15"/>
      <c r="M69" s="13">
        <f>IF(L69="",0,IF(L69="優勝",点数換算表!$B$4,IF(L69="準優勝",点数換算表!$C$4,IF(L69="ベスト4",点数換算表!$D$4,IF(L69="ベスト8",点数換算表!$E$4,IF(L69="ベスト16",点数換算表!$F$4,""))))))</f>
        <v>0</v>
      </c>
      <c r="N69" s="15" t="s">
        <v>135</v>
      </c>
      <c r="O69" s="13">
        <f>IF(N69="",0,IF(N69="優勝",点数換算表!$B$5,IF(N69="準優勝",点数換算表!$C$5,IF(N69="ベスト4",点数換算表!$D$5,IF(N69="ベスト8",点数換算表!$E$5,IF(N69="ベスト16",点数換算表!$F$5,IF(N69="ベスト32",点数換算表!$G$5,"")))))))</f>
        <v>50</v>
      </c>
      <c r="P69" s="15"/>
      <c r="Q69" s="13">
        <f>IF(P69="",0,IF(P69="優勝",点数換算表!$B$6,IF(P69="準優勝",点数換算表!$C$6,IF(P69="ベスト4",点数換算表!$D$6,IF(P69="ベスト8",点数換算表!$E$6,IF(P69="ベスト16",点数換算表!$F$6,IF(P69="ベスト32",点数換算表!$G$6,"")))))))</f>
        <v>0</v>
      </c>
      <c r="R69" s="15"/>
      <c r="S69" s="13">
        <f>IF(R69="",0,IF(R69="優勝",点数換算表!$B$7,IF(R69="準優勝",点数換算表!$C$7,IF(R69="ベスト4",点数換算表!$D$7,IF(R69="ベスト8",点数換算表!$E$7,点数換算表!$F$7)))))</f>
        <v>0</v>
      </c>
      <c r="T69" s="15"/>
      <c r="U69" s="13">
        <f>IF(T69="",0,IF(T69="優勝",点数換算表!$B$8,IF(T69="準優勝",点数換算表!$C$8,IF(T69="ベスト4",点数換算表!$D$8,IF(T69="ベスト8",点数換算表!$E$8,点数換算表!$F$8)))))</f>
        <v>0</v>
      </c>
      <c r="V69" s="15"/>
      <c r="W69" s="13">
        <f>IF(V69="",0,IF(V69="優勝",点数換算表!$B$13,IF(V69="準優勝",点数換算表!$C$13,IF(V69="ベスト4",点数換算表!$D$13,点数換算表!$E$13))))</f>
        <v>0</v>
      </c>
      <c r="X69" s="15"/>
      <c r="Y69" s="13">
        <f>IF(X69="",0,IF(X69="優勝",点数換算表!$B$14,IF(X69="準優勝",点数換算表!$C$14,IF(X69="ベスト4",点数換算表!$D$14,点数換算表!$E$14))))</f>
        <v>0</v>
      </c>
      <c r="Z69" s="15"/>
      <c r="AA69" s="13">
        <f>IF(Z69="",0,IF(Z69="優勝",点数換算表!$B$15,IF(Z69="準優勝",点数換算表!$C$15,IF(Z69="ベスト4",点数換算表!$D$15,IF(Z69="ベスト8",点数換算表!$E$15,IF(Z69="ベスト16",点数換算表!$F$15,""))))))</f>
        <v>0</v>
      </c>
      <c r="AB69" s="15"/>
      <c r="AC69" s="13">
        <f>IF(AB69="",0,IF(AB69="優勝",点数換算表!$B$16,IF(AB69="準優勝",点数換算表!$C$16,IF(AB69="ベスト4",点数換算表!$D$16,IF(AB69="ベスト8",点数換算表!$E$16,IF(AB69="ベスト16",点数換算表!$F$16,IF(AB69="ベスト32",点数換算表!$G$16,"")))))))</f>
        <v>0</v>
      </c>
      <c r="AD69" s="15"/>
      <c r="AE69" s="13">
        <f>IF(AD69="",0,IF(AD69="優勝",点数換算表!$B$17,IF(AD69="準優勝",点数換算表!$C$17,IF(AD69="ベスト4",点数換算表!$D$17,IF(AD69="ベスト8",点数換算表!$E$17,IF(AD69="ベスト16",点数換算表!$F$17,IF(AD69="ベスト32",点数換算表!$G$17,"")))))))</f>
        <v>0</v>
      </c>
      <c r="AF69" s="15"/>
      <c r="AG69" s="13">
        <f>IF(AF69="",0,IF(AF69="優勝",点数換算表!$B$18,IF(AF69="準優勝",点数換算表!$C$18,IF(AF69="ベスト4",点数換算表!$D$18,IF(AF69="ベスト8",点数換算表!$E$18,点数換算表!$F$18)))))</f>
        <v>0</v>
      </c>
      <c r="AH69" s="15"/>
      <c r="AI69" s="13">
        <f>IF(AH69="",0,IF(AH69="優勝",点数換算表!$B$19,IF(AH69="準優勝",点数換算表!$C$19,IF(AH69="ベスト4",点数換算表!$D$19,IF(AH69="ベスト8",点数換算表!$E$19,点数換算表!$F$19)))))</f>
        <v>0</v>
      </c>
    </row>
    <row r="70" spans="1:35">
      <c r="A70" s="13">
        <v>67</v>
      </c>
      <c r="B70" s="13" t="s">
        <v>695</v>
      </c>
      <c r="C70" s="13" t="s">
        <v>332</v>
      </c>
      <c r="D70" s="13">
        <v>2</v>
      </c>
      <c r="E70" s="21" t="s">
        <v>333</v>
      </c>
      <c r="F70" s="27" t="s">
        <v>540</v>
      </c>
      <c r="G70" s="13">
        <f t="shared" si="3"/>
        <v>50</v>
      </c>
      <c r="H70" s="15"/>
      <c r="I70" s="13">
        <f>IF(H70="",0,IF(H70="優勝",[1]点数換算表!$B$2,IF(H70="準優勝",[1]点数換算表!$C$2,IF(H70="ベスト4",[1]点数換算表!$D$2,[1]点数換算表!$E$2))))</f>
        <v>0</v>
      </c>
      <c r="J70" s="15"/>
      <c r="K70" s="13">
        <f>IF(J70="",0,IF(J70="優勝",点数換算表!$B$3,IF(J70="準優勝",点数換算表!$C$3,IF(J70="ベスト4",点数換算表!$D$3,点数換算表!$E$3))))</f>
        <v>0</v>
      </c>
      <c r="L70" s="15"/>
      <c r="M70" s="13">
        <f>IF(L70="",0,IF(L70="優勝",点数換算表!$B$4,IF(L70="準優勝",点数換算表!$C$4,IF(L70="ベスト4",点数換算表!$D$4,IF(L70="ベスト8",点数換算表!$E$4,IF(L70="ベスト16",点数換算表!$F$4,""))))))</f>
        <v>0</v>
      </c>
      <c r="N70" s="15" t="s">
        <v>135</v>
      </c>
      <c r="O70" s="13">
        <f>IF(N70="",0,IF(N70="優勝",点数換算表!$B$5,IF(N70="準優勝",点数換算表!$C$5,IF(N70="ベスト4",点数換算表!$D$5,IF(N70="ベスト8",点数換算表!$E$5,IF(N70="ベスト16",点数換算表!$F$5,IF(N70="ベスト32",点数換算表!$G$5,"")))))))</f>
        <v>50</v>
      </c>
      <c r="P70" s="15"/>
      <c r="Q70" s="13">
        <f>IF(P70="",0,IF(P70="優勝",点数換算表!$B$6,IF(P70="準優勝",点数換算表!$C$6,IF(P70="ベスト4",点数換算表!$D$6,IF(P70="ベスト8",点数換算表!$E$6,IF(P70="ベスト16",点数換算表!$F$6,IF(P70="ベスト32",点数換算表!$G$6,"")))))))</f>
        <v>0</v>
      </c>
      <c r="R70" s="15"/>
      <c r="S70" s="13">
        <f>IF(R70="",0,IF(R70="優勝",点数換算表!$B$7,IF(R70="準優勝",点数換算表!$C$7,IF(R70="ベスト4",点数換算表!$D$7,IF(R70="ベスト8",点数換算表!$E$7,点数換算表!$F$7)))))</f>
        <v>0</v>
      </c>
      <c r="T70" s="15"/>
      <c r="U70" s="13">
        <f>IF(T70="",0,IF(T70="優勝",点数換算表!$B$8,IF(T70="準優勝",点数換算表!$C$8,IF(T70="ベスト4",点数換算表!$D$8,IF(T70="ベスト8",点数換算表!$E$8,点数換算表!$F$8)))))</f>
        <v>0</v>
      </c>
      <c r="V70" s="15"/>
      <c r="W70" s="13">
        <f>IF(V70="",0,IF(V70="優勝",点数換算表!$B$13,IF(V70="準優勝",点数換算表!$C$13,IF(V70="ベスト4",点数換算表!$D$13,点数換算表!$E$13))))</f>
        <v>0</v>
      </c>
      <c r="X70" s="15"/>
      <c r="Y70" s="13">
        <f>IF(X70="",0,IF(X70="優勝",点数換算表!$B$14,IF(X70="準優勝",点数換算表!$C$14,IF(X70="ベスト4",点数換算表!$D$14,点数換算表!$E$14))))</f>
        <v>0</v>
      </c>
      <c r="Z70" s="15"/>
      <c r="AA70" s="13">
        <f>IF(Z70="",0,IF(Z70="優勝",点数換算表!$B$15,IF(Z70="準優勝",点数換算表!$C$15,IF(Z70="ベスト4",点数換算表!$D$15,IF(Z70="ベスト8",点数換算表!$E$15,IF(Z70="ベスト16",点数換算表!$F$15,""))))))</f>
        <v>0</v>
      </c>
      <c r="AB70" s="15"/>
      <c r="AC70" s="13">
        <f>IF(AB70="",0,IF(AB70="優勝",点数換算表!$B$16,IF(AB70="準優勝",点数換算表!$C$16,IF(AB70="ベスト4",点数換算表!$D$16,IF(AB70="ベスト8",点数換算表!$E$16,IF(AB70="ベスト16",点数換算表!$F$16,IF(AB70="ベスト32",点数換算表!$G$16,"")))))))</f>
        <v>0</v>
      </c>
      <c r="AD70" s="15"/>
      <c r="AE70" s="13">
        <f>IF(AD70="",0,IF(AD70="優勝",点数換算表!$B$17,IF(AD70="準優勝",点数換算表!$C$17,IF(AD70="ベスト4",点数換算表!$D$17,IF(AD70="ベスト8",点数換算表!$E$17,IF(AD70="ベスト16",点数換算表!$F$17,IF(AD70="ベスト32",点数換算表!$G$17,"")))))))</f>
        <v>0</v>
      </c>
      <c r="AF70" s="15"/>
      <c r="AG70" s="13">
        <f>IF(AF70="",0,IF(AF70="優勝",点数換算表!$B$18,IF(AF70="準優勝",点数換算表!$C$18,IF(AF70="ベスト4",点数換算表!$D$18,IF(AF70="ベスト8",点数換算表!$E$18,点数換算表!$F$18)))))</f>
        <v>0</v>
      </c>
      <c r="AH70" s="15"/>
      <c r="AI70" s="13">
        <f>IF(AH70="",0,IF(AH70="優勝",点数換算表!$B$19,IF(AH70="準優勝",点数換算表!$C$19,IF(AH70="ベスト4",点数換算表!$D$19,IF(AH70="ベスト8",点数換算表!$E$19,点数換算表!$F$19)))))</f>
        <v>0</v>
      </c>
    </row>
    <row r="71" spans="1:35">
      <c r="A71" s="13">
        <v>68</v>
      </c>
      <c r="B71" s="13" t="s">
        <v>699</v>
      </c>
      <c r="C71" s="13" t="s">
        <v>555</v>
      </c>
      <c r="D71" s="13">
        <v>3</v>
      </c>
      <c r="E71" s="18" t="s">
        <v>179</v>
      </c>
      <c r="F71" s="27" t="s">
        <v>540</v>
      </c>
      <c r="G71" s="13">
        <f t="shared" si="3"/>
        <v>50</v>
      </c>
      <c r="H71" s="15"/>
      <c r="I71" s="13">
        <f>IF(H71="",0,IF(H71="優勝",[2]点数換算表!$B$2,IF(H71="準優勝",[2]点数換算表!$C$2,IF(H71="ベスト4",[2]点数換算表!$D$2,[2]点数換算表!$E$2))))</f>
        <v>0</v>
      </c>
      <c r="J71" s="15"/>
      <c r="K71" s="13">
        <f>IF(J71="",0,IF(J71="優勝",点数換算表!$B$3,IF(J71="準優勝",点数換算表!$C$3,IF(J71="ベスト4",点数換算表!$D$3,点数換算表!$E$3))))</f>
        <v>0</v>
      </c>
      <c r="L71" s="15"/>
      <c r="M71" s="13">
        <f>IF(L71="",0,IF(L71="優勝",点数換算表!$B$4,IF(L71="準優勝",点数換算表!$C$4,IF(L71="ベスト4",点数換算表!$D$4,IF(L71="ベスト8",点数換算表!$E$4,IF(L71="ベスト16",点数換算表!$F$4,""))))))</f>
        <v>0</v>
      </c>
      <c r="N71" s="15" t="s">
        <v>135</v>
      </c>
      <c r="O71" s="13">
        <f>IF(N71="",0,IF(N71="優勝",点数換算表!$B$5,IF(N71="準優勝",点数換算表!$C$5,IF(N71="ベスト4",点数換算表!$D$5,IF(N71="ベスト8",点数換算表!$E$5,IF(N71="ベスト16",点数換算表!$F$5,IF(N71="ベスト32",点数換算表!$G$5,"")))))))</f>
        <v>50</v>
      </c>
      <c r="P71" s="15"/>
      <c r="Q71" s="13">
        <f>IF(P71="",0,IF(P71="優勝",点数換算表!$B$6,IF(P71="準優勝",点数換算表!$C$6,IF(P71="ベスト4",点数換算表!$D$6,IF(P71="ベスト8",点数換算表!$E$6,IF(P71="ベスト16",点数換算表!$F$6,IF(P71="ベスト32",点数換算表!$G$6,"")))))))</f>
        <v>0</v>
      </c>
      <c r="R71" s="15"/>
      <c r="S71" s="13">
        <f>IF(R71="",0,IF(R71="優勝",点数換算表!$B$7,IF(R71="準優勝",点数換算表!$C$7,IF(R71="ベスト4",点数換算表!$D$7,IF(R71="ベスト8",点数換算表!$E$7,点数換算表!$F$7)))))</f>
        <v>0</v>
      </c>
      <c r="T71" s="15"/>
      <c r="U71" s="13">
        <f>IF(T71="",0,IF(T71="優勝",点数換算表!$B$8,IF(T71="準優勝",点数換算表!$C$8,IF(T71="ベスト4",点数換算表!$D$8,IF(T71="ベスト8",点数換算表!$E$8,点数換算表!$F$8)))))</f>
        <v>0</v>
      </c>
      <c r="V71" s="15"/>
      <c r="W71" s="13">
        <f>IF(V71="",0,IF(V71="優勝",点数換算表!$B$13,IF(V71="準優勝",点数換算表!$C$13,IF(V71="ベスト4",点数換算表!$D$13,点数換算表!$E$13))))</f>
        <v>0</v>
      </c>
      <c r="X71" s="15"/>
      <c r="Y71" s="13">
        <f>IF(X71="",0,IF(X71="優勝",点数換算表!$B$14,IF(X71="準優勝",点数換算表!$C$14,IF(X71="ベスト4",点数換算表!$D$14,点数換算表!$E$14))))</f>
        <v>0</v>
      </c>
      <c r="Z71" s="15"/>
      <c r="AA71" s="13">
        <f>IF(Z71="",0,IF(Z71="優勝",点数換算表!$B$15,IF(Z71="準優勝",点数換算表!$C$15,IF(Z71="ベスト4",点数換算表!$D$15,IF(Z71="ベスト8",点数換算表!$E$15,IF(Z71="ベスト16",点数換算表!$F$15,""))))))</f>
        <v>0</v>
      </c>
      <c r="AB71" s="15"/>
      <c r="AC71" s="13">
        <f>IF(AB71="",0,IF(AB71="優勝",点数換算表!$B$16,IF(AB71="準優勝",点数換算表!$C$16,IF(AB71="ベスト4",点数換算表!$D$16,IF(AB71="ベスト8",点数換算表!$E$16,IF(AB71="ベスト16",点数換算表!$F$16,IF(AB71="ベスト32",点数換算表!$G$16,"")))))))</f>
        <v>0</v>
      </c>
      <c r="AD71" s="15"/>
      <c r="AE71" s="13">
        <f>IF(AD71="",0,IF(AD71="優勝",点数換算表!$B$17,IF(AD71="準優勝",点数換算表!$C$17,IF(AD71="ベスト4",点数換算表!$D$17,IF(AD71="ベスト8",点数換算表!$E$17,IF(AD71="ベスト16",点数換算表!$F$17,IF(AD71="ベスト32",点数換算表!$G$17,"")))))))</f>
        <v>0</v>
      </c>
      <c r="AF71" s="15"/>
      <c r="AG71" s="13">
        <f>IF(AF71="",0,IF(AF71="優勝",点数換算表!$B$18,IF(AF71="準優勝",点数換算表!$C$18,IF(AF71="ベスト4",点数換算表!$D$18,IF(AF71="ベスト8",点数換算表!$E$18,点数換算表!$F$18)))))</f>
        <v>0</v>
      </c>
      <c r="AH71" s="15"/>
      <c r="AI71" s="13">
        <f>IF(AH71="",0,IF(AH71="優勝",点数換算表!$B$19,IF(AH71="準優勝",点数換算表!$C$19,IF(AH71="ベスト4",点数換算表!$D$19,IF(AH71="ベスト8",点数換算表!$E$19,点数換算表!$F$19)))))</f>
        <v>0</v>
      </c>
    </row>
    <row r="72" spans="1:35">
      <c r="A72" s="13">
        <v>69</v>
      </c>
      <c r="B72" s="13" t="s">
        <v>700</v>
      </c>
      <c r="C72" s="13" t="s">
        <v>703</v>
      </c>
      <c r="D72" s="13">
        <v>1</v>
      </c>
      <c r="E72" s="18" t="s">
        <v>179</v>
      </c>
      <c r="F72" s="27" t="s">
        <v>540</v>
      </c>
      <c r="G72" s="13">
        <f t="shared" si="3"/>
        <v>50</v>
      </c>
      <c r="H72" s="15"/>
      <c r="I72" s="13">
        <f>IF(H72="",0,IF(H72="優勝",[2]点数換算表!$B$2,IF(H72="準優勝",[2]点数換算表!$C$2,IF(H72="ベスト4",[2]点数換算表!$D$2,[2]点数換算表!$E$2))))</f>
        <v>0</v>
      </c>
      <c r="J72" s="15"/>
      <c r="K72" s="13">
        <f>IF(J72="",0,IF(J72="優勝",点数換算表!$B$3,IF(J72="準優勝",点数換算表!$C$3,IF(J72="ベスト4",点数換算表!$D$3,点数換算表!$E$3))))</f>
        <v>0</v>
      </c>
      <c r="L72" s="15"/>
      <c r="M72" s="13">
        <f>IF(L72="",0,IF(L72="優勝",点数換算表!$B$4,IF(L72="準優勝",点数換算表!$C$4,IF(L72="ベスト4",点数換算表!$D$4,IF(L72="ベスト8",点数換算表!$E$4,IF(L72="ベスト16",点数換算表!$F$4,""))))))</f>
        <v>0</v>
      </c>
      <c r="N72" s="15" t="s">
        <v>135</v>
      </c>
      <c r="O72" s="13">
        <f>IF(N72="",0,IF(N72="優勝",点数換算表!$B$5,IF(N72="準優勝",点数換算表!$C$5,IF(N72="ベスト4",点数換算表!$D$5,IF(N72="ベスト8",点数換算表!$E$5,IF(N72="ベスト16",点数換算表!$F$5,IF(N72="ベスト32",点数換算表!$G$5,"")))))))</f>
        <v>50</v>
      </c>
      <c r="P72" s="15"/>
      <c r="Q72" s="13">
        <f>IF(P72="",0,IF(P72="優勝",点数換算表!$B$6,IF(P72="準優勝",点数換算表!$C$6,IF(P72="ベスト4",点数換算表!$D$6,IF(P72="ベスト8",点数換算表!$E$6,IF(P72="ベスト16",点数換算表!$F$6,IF(P72="ベスト32",点数換算表!$G$6,"")))))))</f>
        <v>0</v>
      </c>
      <c r="R72" s="15"/>
      <c r="S72" s="13">
        <f>IF(R72="",0,IF(R72="優勝",点数換算表!$B$7,IF(R72="準優勝",点数換算表!$C$7,IF(R72="ベスト4",点数換算表!$D$7,IF(R72="ベスト8",点数換算表!$E$7,点数換算表!$F$7)))))</f>
        <v>0</v>
      </c>
      <c r="T72" s="15"/>
      <c r="U72" s="13">
        <f>IF(T72="",0,IF(T72="優勝",点数換算表!$B$8,IF(T72="準優勝",点数換算表!$C$8,IF(T72="ベスト4",点数換算表!$D$8,IF(T72="ベスト8",点数換算表!$E$8,点数換算表!$F$8)))))</f>
        <v>0</v>
      </c>
      <c r="V72" s="15"/>
      <c r="W72" s="13">
        <f>IF(V72="",0,IF(V72="優勝",点数換算表!$B$13,IF(V72="準優勝",点数換算表!$C$13,IF(V72="ベスト4",点数換算表!$D$13,点数換算表!$E$13))))</f>
        <v>0</v>
      </c>
      <c r="X72" s="15"/>
      <c r="Y72" s="13">
        <f>IF(X72="",0,IF(X72="優勝",点数換算表!$B$14,IF(X72="準優勝",点数換算表!$C$14,IF(X72="ベスト4",点数換算表!$D$14,点数換算表!$E$14))))</f>
        <v>0</v>
      </c>
      <c r="Z72" s="15"/>
      <c r="AA72" s="13">
        <f>IF(Z72="",0,IF(Z72="優勝",点数換算表!$B$15,IF(Z72="準優勝",点数換算表!$C$15,IF(Z72="ベスト4",点数換算表!$D$15,IF(Z72="ベスト8",点数換算表!$E$15,IF(Z72="ベスト16",点数換算表!$F$15,""))))))</f>
        <v>0</v>
      </c>
      <c r="AB72" s="15"/>
      <c r="AC72" s="13">
        <f>IF(AB72="",0,IF(AB72="優勝",点数換算表!$B$16,IF(AB72="準優勝",点数換算表!$C$16,IF(AB72="ベスト4",点数換算表!$D$16,IF(AB72="ベスト8",点数換算表!$E$16,IF(AB72="ベスト16",点数換算表!$F$16,IF(AB72="ベスト32",点数換算表!$G$16,"")))))))</f>
        <v>0</v>
      </c>
      <c r="AD72" s="15"/>
      <c r="AE72" s="13">
        <f>IF(AD72="",0,IF(AD72="優勝",点数換算表!$B$17,IF(AD72="準優勝",点数換算表!$C$17,IF(AD72="ベスト4",点数換算表!$D$17,IF(AD72="ベスト8",点数換算表!$E$17,IF(AD72="ベスト16",点数換算表!$F$17,IF(AD72="ベスト32",点数換算表!$G$17,"")))))))</f>
        <v>0</v>
      </c>
      <c r="AF72" s="15"/>
      <c r="AG72" s="13">
        <f>IF(AF72="",0,IF(AF72="優勝",点数換算表!$B$18,IF(AF72="準優勝",点数換算表!$C$18,IF(AF72="ベスト4",点数換算表!$D$18,IF(AF72="ベスト8",点数換算表!$E$18,点数換算表!$F$18)))))</f>
        <v>0</v>
      </c>
      <c r="AH72" s="15"/>
      <c r="AI72" s="13">
        <f>IF(AH72="",0,IF(AH72="優勝",点数換算表!$B$19,IF(AH72="準優勝",点数換算表!$C$19,IF(AH72="ベスト4",点数換算表!$D$19,IF(AH72="ベスト8",点数換算表!$E$19,点数換算表!$F$19)))))</f>
        <v>0</v>
      </c>
    </row>
    <row r="73" spans="1:35">
      <c r="A73" s="13">
        <v>70</v>
      </c>
      <c r="B73" s="13" t="s">
        <v>701</v>
      </c>
      <c r="C73" s="13" t="s">
        <v>557</v>
      </c>
      <c r="D73" s="13">
        <v>2</v>
      </c>
      <c r="E73" s="18" t="s">
        <v>179</v>
      </c>
      <c r="F73" s="27" t="s">
        <v>540</v>
      </c>
      <c r="G73" s="13">
        <f t="shared" si="3"/>
        <v>50</v>
      </c>
      <c r="H73" s="15"/>
      <c r="I73" s="13">
        <f>IF(H73="",0,IF(H73="優勝",[2]点数換算表!$B$2,IF(H73="準優勝",[2]点数換算表!$C$2,IF(H73="ベスト4",[2]点数換算表!$D$2,[2]点数換算表!$E$2))))</f>
        <v>0</v>
      </c>
      <c r="J73" s="15"/>
      <c r="K73" s="13">
        <f>IF(J73="",0,IF(J73="優勝",点数換算表!$B$3,IF(J73="準優勝",点数換算表!$C$3,IF(J73="ベスト4",点数換算表!$D$3,点数換算表!$E$3))))</f>
        <v>0</v>
      </c>
      <c r="L73" s="15"/>
      <c r="M73" s="13">
        <f>IF(L73="",0,IF(L73="優勝",点数換算表!$B$4,IF(L73="準優勝",点数換算表!$C$4,IF(L73="ベスト4",点数換算表!$D$4,IF(L73="ベスト8",点数換算表!$E$4,IF(L73="ベスト16",点数換算表!$F$4,""))))))</f>
        <v>0</v>
      </c>
      <c r="N73" s="15" t="s">
        <v>135</v>
      </c>
      <c r="O73" s="13">
        <f>IF(N73="",0,IF(N73="優勝",点数換算表!$B$5,IF(N73="準優勝",点数換算表!$C$5,IF(N73="ベスト4",点数換算表!$D$5,IF(N73="ベスト8",点数換算表!$E$5,IF(N73="ベスト16",点数換算表!$F$5,IF(N73="ベスト32",点数換算表!$G$5,"")))))))</f>
        <v>50</v>
      </c>
      <c r="P73" s="15"/>
      <c r="Q73" s="13">
        <f>IF(P73="",0,IF(P73="優勝",点数換算表!$B$6,IF(P73="準優勝",点数換算表!$C$6,IF(P73="ベスト4",点数換算表!$D$6,IF(P73="ベスト8",点数換算表!$E$6,IF(P73="ベスト16",点数換算表!$F$6,IF(P73="ベスト32",点数換算表!$G$6,"")))))))</f>
        <v>0</v>
      </c>
      <c r="R73" s="15"/>
      <c r="S73" s="13">
        <f>IF(R73="",0,IF(R73="優勝",点数換算表!$B$7,IF(R73="準優勝",点数換算表!$C$7,IF(R73="ベスト4",点数換算表!$D$7,IF(R73="ベスト8",点数換算表!$E$7,点数換算表!$F$7)))))</f>
        <v>0</v>
      </c>
      <c r="T73" s="15"/>
      <c r="U73" s="13">
        <f>IF(T73="",0,IF(T73="優勝",点数換算表!$B$8,IF(T73="準優勝",点数換算表!$C$8,IF(T73="ベスト4",点数換算表!$D$8,IF(T73="ベスト8",点数換算表!$E$8,点数換算表!$F$8)))))</f>
        <v>0</v>
      </c>
      <c r="V73" s="15"/>
      <c r="W73" s="13">
        <f>IF(V73="",0,IF(V73="優勝",点数換算表!$B$13,IF(V73="準優勝",点数換算表!$C$13,IF(V73="ベスト4",点数換算表!$D$13,点数換算表!$E$13))))</f>
        <v>0</v>
      </c>
      <c r="X73" s="15"/>
      <c r="Y73" s="13">
        <f>IF(X73="",0,IF(X73="優勝",点数換算表!$B$14,IF(X73="準優勝",点数換算表!$C$14,IF(X73="ベスト4",点数換算表!$D$14,点数換算表!$E$14))))</f>
        <v>0</v>
      </c>
      <c r="Z73" s="15"/>
      <c r="AA73" s="13">
        <f>IF(Z73="",0,IF(Z73="優勝",点数換算表!$B$15,IF(Z73="準優勝",点数換算表!$C$15,IF(Z73="ベスト4",点数換算表!$D$15,IF(Z73="ベスト8",点数換算表!$E$15,IF(Z73="ベスト16",点数換算表!$F$15,""))))))</f>
        <v>0</v>
      </c>
      <c r="AB73" s="15"/>
      <c r="AC73" s="13">
        <f>IF(AB73="",0,IF(AB73="優勝",点数換算表!$B$16,IF(AB73="準優勝",点数換算表!$C$16,IF(AB73="ベスト4",点数換算表!$D$16,IF(AB73="ベスト8",点数換算表!$E$16,IF(AB73="ベスト16",点数換算表!$F$16,IF(AB73="ベスト32",点数換算表!$G$16,"")))))))</f>
        <v>0</v>
      </c>
      <c r="AD73" s="15"/>
      <c r="AE73" s="13">
        <f>IF(AD73="",0,IF(AD73="優勝",点数換算表!$B$17,IF(AD73="準優勝",点数換算表!$C$17,IF(AD73="ベスト4",点数換算表!$D$17,IF(AD73="ベスト8",点数換算表!$E$17,IF(AD73="ベスト16",点数換算表!$F$17,IF(AD73="ベスト32",点数換算表!$G$17,"")))))))</f>
        <v>0</v>
      </c>
      <c r="AF73" s="15"/>
      <c r="AG73" s="13">
        <f>IF(AF73="",0,IF(AF73="優勝",点数換算表!$B$18,IF(AF73="準優勝",点数換算表!$C$18,IF(AF73="ベスト4",点数換算表!$D$18,IF(AF73="ベスト8",点数換算表!$E$18,点数換算表!$F$18)))))</f>
        <v>0</v>
      </c>
      <c r="AH73" s="15"/>
      <c r="AI73" s="13">
        <f>IF(AH73="",0,IF(AH73="優勝",点数換算表!$B$19,IF(AH73="準優勝",点数換算表!$C$19,IF(AH73="ベスト4",点数換算表!$D$19,IF(AH73="ベスト8",点数換算表!$E$19,点数換算表!$F$19)))))</f>
        <v>0</v>
      </c>
    </row>
    <row r="74" spans="1:35">
      <c r="A74" s="13">
        <v>71</v>
      </c>
      <c r="B74" s="13" t="s">
        <v>702</v>
      </c>
      <c r="C74" s="13" t="s">
        <v>697</v>
      </c>
      <c r="D74" s="13">
        <v>2</v>
      </c>
      <c r="E74" s="18" t="s">
        <v>179</v>
      </c>
      <c r="F74" s="27" t="s">
        <v>540</v>
      </c>
      <c r="G74" s="13">
        <f t="shared" si="3"/>
        <v>50</v>
      </c>
      <c r="H74" s="15"/>
      <c r="I74" s="13">
        <f>IF(H74="",0,IF(H74="優勝",[2]点数換算表!$B$2,IF(H74="準優勝",[2]点数換算表!$C$2,IF(H74="ベスト4",[2]点数換算表!$D$2,[2]点数換算表!$E$2))))</f>
        <v>0</v>
      </c>
      <c r="J74" s="15"/>
      <c r="K74" s="13">
        <f>IF(J74="",0,IF(J74="優勝",点数換算表!$B$3,IF(J74="準優勝",点数換算表!$C$3,IF(J74="ベスト4",点数換算表!$D$3,点数換算表!$E$3))))</f>
        <v>0</v>
      </c>
      <c r="L74" s="15"/>
      <c r="M74" s="13">
        <f>IF(L74="",0,IF(L74="優勝",点数換算表!$B$4,IF(L74="準優勝",点数換算表!$C$4,IF(L74="ベスト4",点数換算表!$D$4,IF(L74="ベスト8",点数換算表!$E$4,IF(L74="ベスト16",点数換算表!$F$4,""))))))</f>
        <v>0</v>
      </c>
      <c r="N74" s="15" t="s">
        <v>135</v>
      </c>
      <c r="O74" s="13">
        <f>IF(N74="",0,IF(N74="優勝",点数換算表!$B$5,IF(N74="準優勝",点数換算表!$C$5,IF(N74="ベスト4",点数換算表!$D$5,IF(N74="ベスト8",点数換算表!$E$5,IF(N74="ベスト16",点数換算表!$F$5,IF(N74="ベスト32",点数換算表!$G$5,"")))))))</f>
        <v>50</v>
      </c>
      <c r="P74" s="15"/>
      <c r="Q74" s="13">
        <f>IF(P74="",0,IF(P74="優勝",点数換算表!$B$6,IF(P74="準優勝",点数換算表!$C$6,IF(P74="ベスト4",点数換算表!$D$6,IF(P74="ベスト8",点数換算表!$E$6,IF(P74="ベスト16",点数換算表!$F$6,IF(P74="ベスト32",点数換算表!$G$6,"")))))))</f>
        <v>0</v>
      </c>
      <c r="R74" s="15"/>
      <c r="S74" s="13">
        <f>IF(R74="",0,IF(R74="優勝",点数換算表!$B$7,IF(R74="準優勝",点数換算表!$C$7,IF(R74="ベスト4",点数換算表!$D$7,IF(R74="ベスト8",点数換算表!$E$7,点数換算表!$F$7)))))</f>
        <v>0</v>
      </c>
      <c r="T74" s="15"/>
      <c r="U74" s="13">
        <f>IF(T74="",0,IF(T74="優勝",点数換算表!$B$8,IF(T74="準優勝",点数換算表!$C$8,IF(T74="ベスト4",点数換算表!$D$8,IF(T74="ベスト8",点数換算表!$E$8,点数換算表!$F$8)))))</f>
        <v>0</v>
      </c>
      <c r="V74" s="15"/>
      <c r="W74" s="13">
        <f>IF(V74="",0,IF(V74="優勝",点数換算表!$B$13,IF(V74="準優勝",点数換算表!$C$13,IF(V74="ベスト4",点数換算表!$D$13,点数換算表!$E$13))))</f>
        <v>0</v>
      </c>
      <c r="X74" s="15"/>
      <c r="Y74" s="13">
        <f>IF(X74="",0,IF(X74="優勝",点数換算表!$B$14,IF(X74="準優勝",点数換算表!$C$14,IF(X74="ベスト4",点数換算表!$D$14,点数換算表!$E$14))))</f>
        <v>0</v>
      </c>
      <c r="Z74" s="15"/>
      <c r="AA74" s="13">
        <f>IF(Z74="",0,IF(Z74="優勝",点数換算表!$B$15,IF(Z74="準優勝",点数換算表!$C$15,IF(Z74="ベスト4",点数換算表!$D$15,IF(Z74="ベスト8",点数換算表!$E$15,IF(Z74="ベスト16",点数換算表!$F$15,""))))))</f>
        <v>0</v>
      </c>
      <c r="AB74" s="15"/>
      <c r="AC74" s="13">
        <f>IF(AB74="",0,IF(AB74="優勝",点数換算表!$B$16,IF(AB74="準優勝",点数換算表!$C$16,IF(AB74="ベスト4",点数換算表!$D$16,IF(AB74="ベスト8",点数換算表!$E$16,IF(AB74="ベスト16",点数換算表!$F$16,IF(AB74="ベスト32",点数換算表!$G$16,"")))))))</f>
        <v>0</v>
      </c>
      <c r="AD74" s="15"/>
      <c r="AE74" s="13">
        <f>IF(AD74="",0,IF(AD74="優勝",点数換算表!$B$17,IF(AD74="準優勝",点数換算表!$C$17,IF(AD74="ベスト4",点数換算表!$D$17,IF(AD74="ベスト8",点数換算表!$E$17,IF(AD74="ベスト16",点数換算表!$F$17,IF(AD74="ベスト32",点数換算表!$G$17,"")))))))</f>
        <v>0</v>
      </c>
      <c r="AF74" s="15"/>
      <c r="AG74" s="13">
        <f>IF(AF74="",0,IF(AF74="優勝",点数換算表!$B$18,IF(AF74="準優勝",点数換算表!$C$18,IF(AF74="ベスト4",点数換算表!$D$18,IF(AF74="ベスト8",点数換算表!$E$18,点数換算表!$F$18)))))</f>
        <v>0</v>
      </c>
      <c r="AH74" s="15"/>
      <c r="AI74" s="13">
        <f>IF(AH74="",0,IF(AH74="優勝",点数換算表!$B$19,IF(AH74="準優勝",点数換算表!$C$19,IF(AH74="ベスト4",点数換算表!$D$19,IF(AH74="ベスト8",点数換算表!$E$19,点数換算表!$F$19)))))</f>
        <v>0</v>
      </c>
    </row>
    <row r="75" spans="1:35">
      <c r="A75" s="13">
        <v>72</v>
      </c>
      <c r="B75" s="13" t="s">
        <v>730</v>
      </c>
      <c r="C75" s="13" t="s">
        <v>30</v>
      </c>
      <c r="D75" s="13">
        <v>1</v>
      </c>
      <c r="E75" s="16" t="s">
        <v>177</v>
      </c>
      <c r="F75" s="26" t="s">
        <v>539</v>
      </c>
      <c r="G75" s="13">
        <f t="shared" si="3"/>
        <v>50</v>
      </c>
      <c r="H75" s="13"/>
      <c r="I75" s="13">
        <f>IF(H75="",0,IF(H75="優勝",[2]点数換算表!$B$2,IF(H75="準優勝",[2]点数換算表!$C$2,IF(H75="ベスト4",[2]点数換算表!$D$2,[2]点数換算表!$E$2))))</f>
        <v>0</v>
      </c>
      <c r="J75" s="13"/>
      <c r="K75" s="13">
        <f>IF(J75="",0,IF(J75="優勝",点数換算表!$B$3,IF(J75="準優勝",点数換算表!$C$3,IF(J75="ベスト4",点数換算表!$D$3,点数換算表!$E$3))))</f>
        <v>0</v>
      </c>
      <c r="L75" s="15"/>
      <c r="M75" s="13">
        <f>IF(L75="",0,IF(L75="優勝",点数換算表!$B$4,IF(L75="準優勝",点数換算表!$C$4,IF(L75="ベスト4",点数換算表!$D$4,IF(L75="ベスト8",点数換算表!$E$4,IF(L75="ベスト16",点数換算表!$F$4,""))))))</f>
        <v>0</v>
      </c>
      <c r="N75" s="15" t="s">
        <v>135</v>
      </c>
      <c r="O75" s="13">
        <f>IF(N75="",0,IF(N75="優勝",点数換算表!$B$5,IF(N75="準優勝",点数換算表!$C$5,IF(N75="ベスト4",点数換算表!$D$5,IF(N75="ベスト8",点数換算表!$E$5,IF(N75="ベスト16",点数換算表!$F$5,IF(N75="ベスト32",点数換算表!$G$5,"")))))))</f>
        <v>50</v>
      </c>
      <c r="P75" s="15"/>
      <c r="Q75" s="13">
        <f>IF(P75="",0,IF(P75="優勝",点数換算表!$B$6,IF(P75="準優勝",点数換算表!$C$6,IF(P75="ベスト4",点数換算表!$D$6,IF(P75="ベスト8",点数換算表!$E$6,IF(P75="ベスト16",点数換算表!$F$6,IF(P75="ベスト32",点数換算表!$G$6,"")))))))</f>
        <v>0</v>
      </c>
      <c r="R75" s="15"/>
      <c r="S75" s="13">
        <f>IF(R75="",0,IF(R75="優勝",点数換算表!$B$7,IF(R75="準優勝",点数換算表!$C$7,IF(R75="ベスト4",点数換算表!$D$7,IF(R75="ベスト8",点数換算表!$E$7,点数換算表!$F$7)))))</f>
        <v>0</v>
      </c>
      <c r="T75" s="15"/>
      <c r="U75" s="13">
        <f>IF(T75="",0,IF(T75="優勝",点数換算表!$B$8,IF(T75="準優勝",点数換算表!$C$8,IF(T75="ベスト4",点数換算表!$D$8,IF(T75="ベスト8",点数換算表!$E$8,点数換算表!$F$8)))))</f>
        <v>0</v>
      </c>
      <c r="V75" s="15"/>
      <c r="W75" s="13">
        <f>IF(V75="",0,IF(V75="優勝",点数換算表!$B$13,IF(V75="準優勝",点数換算表!$C$13,IF(V75="ベスト4",点数換算表!$D$13,点数換算表!$E$13))))</f>
        <v>0</v>
      </c>
      <c r="X75" s="15"/>
      <c r="Y75" s="13">
        <f>IF(X75="",0,IF(X75="優勝",点数換算表!$B$14,IF(X75="準優勝",点数換算表!$C$14,IF(X75="ベスト4",点数換算表!$D$14,点数換算表!$E$14))))</f>
        <v>0</v>
      </c>
      <c r="Z75" s="15"/>
      <c r="AA75" s="13">
        <f>IF(Z75="",0,IF(Z75="優勝",点数換算表!$B$15,IF(Z75="準優勝",点数換算表!$C$15,IF(Z75="ベスト4",点数換算表!$D$15,IF(Z75="ベスト8",点数換算表!$E$15,IF(Z75="ベスト16",点数換算表!$F$15,""))))))</f>
        <v>0</v>
      </c>
      <c r="AB75" s="15"/>
      <c r="AC75" s="13">
        <f>IF(AB75="",0,IF(AB75="優勝",点数換算表!$B$16,IF(AB75="準優勝",点数換算表!$C$16,IF(AB75="ベスト4",点数換算表!$D$16,IF(AB75="ベスト8",点数換算表!$E$16,IF(AB75="ベスト16",点数換算表!$F$16,IF(AB75="ベスト32",点数換算表!$G$16,"")))))))</f>
        <v>0</v>
      </c>
      <c r="AD75" s="15"/>
      <c r="AE75" s="13">
        <f>IF(AD75="",0,IF(AD75="優勝",点数換算表!$B$17,IF(AD75="準優勝",点数換算表!$C$17,IF(AD75="ベスト4",点数換算表!$D$17,IF(AD75="ベスト8",点数換算表!$E$17,IF(AD75="ベスト16",点数換算表!$F$17,IF(AD75="ベスト32",点数換算表!$G$17,"")))))))</f>
        <v>0</v>
      </c>
      <c r="AF75" s="15"/>
      <c r="AG75" s="13">
        <f>IF(AF75="",0,IF(AF75="優勝",点数換算表!$B$18,IF(AF75="準優勝",点数換算表!$C$18,IF(AF75="ベスト4",点数換算表!$D$18,IF(AF75="ベスト8",点数換算表!$E$18,点数換算表!$F$18)))))</f>
        <v>0</v>
      </c>
      <c r="AH75" s="15"/>
      <c r="AI75" s="13">
        <f>IF(AH75="",0,IF(AH75="優勝",点数換算表!$B$19,IF(AH75="準優勝",点数換算表!$C$19,IF(AH75="ベスト4",点数換算表!$D$19,IF(AH75="ベスト8",点数換算表!$E$19,点数換算表!$F$19)))))</f>
        <v>0</v>
      </c>
    </row>
    <row r="76" spans="1:35">
      <c r="A76" s="13">
        <v>73</v>
      </c>
      <c r="B76" s="13" t="s">
        <v>731</v>
      </c>
      <c r="C76" s="13" t="s">
        <v>732</v>
      </c>
      <c r="D76" s="13">
        <v>2</v>
      </c>
      <c r="E76" s="25" t="s">
        <v>467</v>
      </c>
      <c r="F76" s="26" t="s">
        <v>539</v>
      </c>
      <c r="G76" s="13">
        <f t="shared" si="3"/>
        <v>50</v>
      </c>
      <c r="H76" s="13"/>
      <c r="I76" s="13">
        <f>IF(H76="",0,IF(H76="優勝",[2]点数換算表!$B$2,IF(H76="準優勝",[2]点数換算表!$C$2,IF(H76="ベスト4",[2]点数換算表!$D$2,[2]点数換算表!$E$2))))</f>
        <v>0</v>
      </c>
      <c r="J76" s="13"/>
      <c r="K76" s="13">
        <f>IF(J76="",0,IF(J76="優勝",点数換算表!$B$3,IF(J76="準優勝",点数換算表!$C$3,IF(J76="ベスト4",点数換算表!$D$3,点数換算表!$E$3))))</f>
        <v>0</v>
      </c>
      <c r="L76" s="15"/>
      <c r="M76" s="13">
        <f>IF(L76="",0,IF(L76="優勝",点数換算表!$B$4,IF(L76="準優勝",点数換算表!$C$4,IF(L76="ベスト4",点数換算表!$D$4,IF(L76="ベスト8",点数換算表!$E$4,IF(L76="ベスト16",点数換算表!$F$4,""))))))</f>
        <v>0</v>
      </c>
      <c r="N76" s="15" t="s">
        <v>135</v>
      </c>
      <c r="O76" s="13">
        <f>IF(N76="",0,IF(N76="優勝",点数換算表!$B$5,IF(N76="準優勝",点数換算表!$C$5,IF(N76="ベスト4",点数換算表!$D$5,IF(N76="ベスト8",点数換算表!$E$5,IF(N76="ベスト16",点数換算表!$F$5,IF(N76="ベスト32",点数換算表!$G$5,"")))))))</f>
        <v>50</v>
      </c>
      <c r="P76" s="15"/>
      <c r="Q76" s="13">
        <f>IF(P76="",0,IF(P76="優勝",点数換算表!$B$6,IF(P76="準優勝",点数換算表!$C$6,IF(P76="ベスト4",点数換算表!$D$6,IF(P76="ベスト8",点数換算表!$E$6,IF(P76="ベスト16",点数換算表!$F$6,IF(P76="ベスト32",点数換算表!$G$6,"")))))))</f>
        <v>0</v>
      </c>
      <c r="R76" s="15"/>
      <c r="S76" s="13">
        <f>IF(R76="",0,IF(R76="優勝",点数換算表!$B$7,IF(R76="準優勝",点数換算表!$C$7,IF(R76="ベスト4",点数換算表!$D$7,IF(R76="ベスト8",点数換算表!$E$7,点数換算表!$F$7)))))</f>
        <v>0</v>
      </c>
      <c r="T76" s="15"/>
      <c r="U76" s="13">
        <f>IF(T76="",0,IF(T76="優勝",点数換算表!$B$8,IF(T76="準優勝",点数換算表!$C$8,IF(T76="ベスト4",点数換算表!$D$8,IF(T76="ベスト8",点数換算表!$E$8,点数換算表!$F$8)))))</f>
        <v>0</v>
      </c>
      <c r="V76" s="15"/>
      <c r="W76" s="13">
        <f>IF(V76="",0,IF(V76="優勝",点数換算表!$B$13,IF(V76="準優勝",点数換算表!$C$13,IF(V76="ベスト4",点数換算表!$D$13,点数換算表!$E$13))))</f>
        <v>0</v>
      </c>
      <c r="X76" s="15"/>
      <c r="Y76" s="13">
        <f>IF(X76="",0,IF(X76="優勝",点数換算表!$B$14,IF(X76="準優勝",点数換算表!$C$14,IF(X76="ベスト4",点数換算表!$D$14,点数換算表!$E$14))))</f>
        <v>0</v>
      </c>
      <c r="Z76" s="15"/>
      <c r="AA76" s="13">
        <f>IF(Z76="",0,IF(Z76="優勝",点数換算表!$B$15,IF(Z76="準優勝",点数換算表!$C$15,IF(Z76="ベスト4",点数換算表!$D$15,IF(Z76="ベスト8",点数換算表!$E$15,IF(Z76="ベスト16",点数換算表!$F$15,""))))))</f>
        <v>0</v>
      </c>
      <c r="AB76" s="15"/>
      <c r="AC76" s="13">
        <f>IF(AB76="",0,IF(AB76="優勝",点数換算表!$B$16,IF(AB76="準優勝",点数換算表!$C$16,IF(AB76="ベスト4",点数換算表!$D$16,IF(AB76="ベスト8",点数換算表!$E$16,IF(AB76="ベスト16",点数換算表!$F$16,IF(AB76="ベスト32",点数換算表!$G$16,"")))))))</f>
        <v>0</v>
      </c>
      <c r="AD76" s="15"/>
      <c r="AE76" s="13">
        <f>IF(AD76="",0,IF(AD76="優勝",点数換算表!$B$17,IF(AD76="準優勝",点数換算表!$C$17,IF(AD76="ベスト4",点数換算表!$D$17,IF(AD76="ベスト8",点数換算表!$E$17,IF(AD76="ベスト16",点数換算表!$F$17,IF(AD76="ベスト32",点数換算表!$G$17,"")))))))</f>
        <v>0</v>
      </c>
      <c r="AF76" s="15"/>
      <c r="AG76" s="13">
        <f>IF(AF76="",0,IF(AF76="優勝",点数換算表!$B$18,IF(AF76="準優勝",点数換算表!$C$18,IF(AF76="ベスト4",点数換算表!$D$18,IF(AF76="ベスト8",点数換算表!$E$18,点数換算表!$F$18)))))</f>
        <v>0</v>
      </c>
      <c r="AH76" s="15"/>
      <c r="AI76" s="13">
        <f>IF(AH76="",0,IF(AH76="優勝",点数換算表!$B$19,IF(AH76="準優勝",点数換算表!$C$19,IF(AH76="ベスト4",点数換算表!$D$19,IF(AH76="ベスト8",点数換算表!$E$19,点数換算表!$F$19)))))</f>
        <v>0</v>
      </c>
    </row>
    <row r="77" spans="1:35">
      <c r="A77" s="13">
        <v>74</v>
      </c>
      <c r="B77" s="13" t="s">
        <v>734</v>
      </c>
      <c r="C77" s="13" t="s">
        <v>735</v>
      </c>
      <c r="D77" s="13">
        <v>2</v>
      </c>
      <c r="E77" s="16" t="s">
        <v>177</v>
      </c>
      <c r="F77" s="26" t="s">
        <v>539</v>
      </c>
      <c r="G77" s="13">
        <f t="shared" si="3"/>
        <v>50</v>
      </c>
      <c r="H77" s="13"/>
      <c r="I77" s="13">
        <f>IF(H77="",0,IF(H77="優勝",[2]点数換算表!$B$2,IF(H77="準優勝",[2]点数換算表!$C$2,IF(H77="ベスト4",[2]点数換算表!$D$2,[2]点数換算表!$E$2))))</f>
        <v>0</v>
      </c>
      <c r="J77" s="13"/>
      <c r="K77" s="13">
        <f>IF(J77="",0,IF(J77="優勝",点数換算表!$B$3,IF(J77="準優勝",点数換算表!$C$3,IF(J77="ベスト4",点数換算表!$D$3,点数換算表!$E$3))))</f>
        <v>0</v>
      </c>
      <c r="L77" s="15"/>
      <c r="M77" s="13">
        <f>IF(L77="",0,IF(L77="優勝",点数換算表!$B$4,IF(L77="準優勝",点数換算表!$C$4,IF(L77="ベスト4",点数換算表!$D$4,IF(L77="ベスト8",点数換算表!$E$4,IF(L77="ベスト16",点数換算表!$F$4,""))))))</f>
        <v>0</v>
      </c>
      <c r="N77" s="15" t="s">
        <v>135</v>
      </c>
      <c r="O77" s="13">
        <f>IF(N77="",0,IF(N77="優勝",点数換算表!$B$5,IF(N77="準優勝",点数換算表!$C$5,IF(N77="ベスト4",点数換算表!$D$5,IF(N77="ベスト8",点数換算表!$E$5,IF(N77="ベスト16",点数換算表!$F$5,IF(N77="ベスト32",点数換算表!$G$5,"")))))))</f>
        <v>50</v>
      </c>
      <c r="P77" s="15"/>
      <c r="Q77" s="13">
        <f>IF(P77="",0,IF(P77="優勝",点数換算表!$B$6,IF(P77="準優勝",点数換算表!$C$6,IF(P77="ベスト4",点数換算表!$D$6,IF(P77="ベスト8",点数換算表!$E$6,IF(P77="ベスト16",点数換算表!$F$6,IF(P77="ベスト32",点数換算表!$G$6,"")))))))</f>
        <v>0</v>
      </c>
      <c r="R77" s="15"/>
      <c r="S77" s="13">
        <f>IF(R77="",0,IF(R77="優勝",点数換算表!$B$7,IF(R77="準優勝",点数換算表!$C$7,IF(R77="ベスト4",点数換算表!$D$7,IF(R77="ベスト8",点数換算表!$E$7,点数換算表!$F$7)))))</f>
        <v>0</v>
      </c>
      <c r="T77" s="15"/>
      <c r="U77" s="13">
        <f>IF(T77="",0,IF(T77="優勝",点数換算表!$B$8,IF(T77="準優勝",点数換算表!$C$8,IF(T77="ベスト4",点数換算表!$D$8,IF(T77="ベスト8",点数換算表!$E$8,点数換算表!$F$8)))))</f>
        <v>0</v>
      </c>
      <c r="V77" s="15"/>
      <c r="W77" s="13">
        <f>IF(V77="",0,IF(V77="優勝",点数換算表!$B$13,IF(V77="準優勝",点数換算表!$C$13,IF(V77="ベスト4",点数換算表!$D$13,点数換算表!$E$13))))</f>
        <v>0</v>
      </c>
      <c r="X77" s="15"/>
      <c r="Y77" s="13">
        <f>IF(X77="",0,IF(X77="優勝",点数換算表!$B$14,IF(X77="準優勝",点数換算表!$C$14,IF(X77="ベスト4",点数換算表!$D$14,点数換算表!$E$14))))</f>
        <v>0</v>
      </c>
      <c r="Z77" s="15"/>
      <c r="AA77" s="13">
        <f>IF(Z77="",0,IF(Z77="優勝",点数換算表!$B$15,IF(Z77="準優勝",点数換算表!$C$15,IF(Z77="ベスト4",点数換算表!$D$15,IF(Z77="ベスト8",点数換算表!$E$15,IF(Z77="ベスト16",点数換算表!$F$15,""))))))</f>
        <v>0</v>
      </c>
      <c r="AB77" s="15"/>
      <c r="AC77" s="13">
        <f>IF(AB77="",0,IF(AB77="優勝",点数換算表!$B$16,IF(AB77="準優勝",点数換算表!$C$16,IF(AB77="ベスト4",点数換算表!$D$16,IF(AB77="ベスト8",点数換算表!$E$16,IF(AB77="ベスト16",点数換算表!$F$16,IF(AB77="ベスト32",点数換算表!$G$16,"")))))))</f>
        <v>0</v>
      </c>
      <c r="AD77" s="15"/>
      <c r="AE77" s="13">
        <f>IF(AD77="",0,IF(AD77="優勝",点数換算表!$B$17,IF(AD77="準優勝",点数換算表!$C$17,IF(AD77="ベスト4",点数換算表!$D$17,IF(AD77="ベスト8",点数換算表!$E$17,IF(AD77="ベスト16",点数換算表!$F$17,IF(AD77="ベスト32",点数換算表!$G$17,"")))))))</f>
        <v>0</v>
      </c>
      <c r="AF77" s="15"/>
      <c r="AG77" s="13">
        <f>IF(AF77="",0,IF(AF77="優勝",点数換算表!$B$18,IF(AF77="準優勝",点数換算表!$C$18,IF(AF77="ベスト4",点数換算表!$D$18,IF(AF77="ベスト8",点数換算表!$E$18,点数換算表!$F$18)))))</f>
        <v>0</v>
      </c>
      <c r="AH77" s="15"/>
      <c r="AI77" s="13">
        <f>IF(AH77="",0,IF(AH77="優勝",点数換算表!$B$19,IF(AH77="準優勝",点数換算表!$C$19,IF(AH77="ベスト4",点数換算表!$D$19,IF(AH77="ベスト8",点数換算表!$E$19,点数換算表!$F$19)))))</f>
        <v>0</v>
      </c>
    </row>
    <row r="78" spans="1:35">
      <c r="A78" s="13">
        <v>75</v>
      </c>
      <c r="B78" s="15" t="s">
        <v>50</v>
      </c>
      <c r="C78" s="15" t="s">
        <v>51</v>
      </c>
      <c r="D78" s="15">
        <v>3</v>
      </c>
      <c r="E78" s="16" t="s">
        <v>177</v>
      </c>
      <c r="F78" s="26" t="s">
        <v>539</v>
      </c>
      <c r="G78" s="13">
        <f t="shared" si="3"/>
        <v>40</v>
      </c>
      <c r="H78" s="15"/>
      <c r="I78" s="13">
        <f>IF(H78="",0,IF(H78="優勝",点数換算表!$B$2,IF(H78="準優勝",点数換算表!$C$2,IF(H78="ベスト4",点数換算表!$D$2,点数換算表!$E$2))))</f>
        <v>0</v>
      </c>
      <c r="J78" s="15"/>
      <c r="K78" s="13">
        <f>IF(J78="",0,IF(J78="優勝",点数換算表!$B$3,IF(J78="準優勝",点数換算表!$C$3,IF(J78="ベスト4",点数換算表!$D$3,点数換算表!$E$3))))</f>
        <v>0</v>
      </c>
      <c r="L78" s="15"/>
      <c r="M78" s="13">
        <f>IF(L78="",0,IF(L78="優勝",点数換算表!$B$4,IF(L78="準優勝",点数換算表!$C$4,IF(L78="ベスト4",点数換算表!$D$4,IF(L78="ベスト8",点数換算表!$E$4,IF(L78="ベスト16",点数換算表!$F$4,""))))))</f>
        <v>0</v>
      </c>
      <c r="N78" s="15"/>
      <c r="O78" s="13">
        <f>IF(N78="",0,IF(N78="優勝",点数換算表!$B$5,IF(N78="準優勝",点数換算表!$C$5,IF(N78="ベスト4",点数換算表!$D$5,IF(N78="ベスト8",点数換算表!$E$5,IF(N78="ベスト16",点数換算表!$F$5,IF(N78="ベスト32",点数換算表!$G$5,"")))))))</f>
        <v>0</v>
      </c>
      <c r="P78" s="15"/>
      <c r="Q78" s="13">
        <f>IF(P78="",0,IF(P78="優勝",点数換算表!$B$6,IF(P78="準優勝",点数換算表!$C$6,IF(P78="ベスト4",点数換算表!$D$6,IF(P78="ベスト8",点数換算表!$E$6,IF(P78="ベスト16",点数換算表!$F$6,IF(P78="ベスト32",点数換算表!$G$6,"")))))))</f>
        <v>0</v>
      </c>
      <c r="R78" s="15"/>
      <c r="S78" s="13">
        <f>IF(R78="",0,IF(R78="優勝",点数換算表!$B$7,IF(R78="準優勝",点数換算表!$C$7,IF(R78="ベスト4",点数換算表!$D$7,IF(R78="ベスト8",点数換算表!$E$7,点数換算表!$F$7)))))</f>
        <v>0</v>
      </c>
      <c r="T78" s="15"/>
      <c r="U78" s="13">
        <f>IF(T78="",0,IF(T78="優勝",点数換算表!$B$8,IF(T78="準優勝",点数換算表!$C$8,IF(T78="ベスト4",点数換算表!$D$8,IF(T78="ベスト8",点数換算表!$E$8,点数換算表!$F$8)))))</f>
        <v>0</v>
      </c>
      <c r="V78" s="15"/>
      <c r="W78" s="13">
        <f>IF(V78="",0,IF(V78="優勝",点数換算表!$B$13,IF(V78="準優勝",点数換算表!$C$13,IF(V78="ベスト4",点数換算表!$D$13,点数換算表!$E$13))))</f>
        <v>0</v>
      </c>
      <c r="X78" s="15"/>
      <c r="Y78" s="13">
        <f>IF(X78="",0,IF(X78="優勝",点数換算表!$B$14,IF(X78="準優勝",点数換算表!$C$14,IF(X78="ベスト4",点数換算表!$D$14,点数換算表!$E$14))))</f>
        <v>0</v>
      </c>
      <c r="Z78" s="15"/>
      <c r="AA78" s="13">
        <f>IF(Z78="",0,IF(Z78="優勝",点数換算表!$B$15,IF(Z78="準優勝",点数換算表!$C$15,IF(Z78="ベスト4",点数換算表!$D$15,IF(Z78="ベスト8",点数換算表!$E$15,IF(Z78="ベスト16",点数換算表!$F$15,""))))))</f>
        <v>0</v>
      </c>
      <c r="AB78" s="15" t="s">
        <v>135</v>
      </c>
      <c r="AC78" s="13">
        <f>IF(AB78="",0,IF(AB78="優勝",点数換算表!$B$16,IF(AB78="準優勝",点数換算表!$C$16,IF(AB78="ベスト4",点数換算表!$D$16,IF(AB78="ベスト8",点数換算表!$E$16,IF(AB78="ベスト16",点数換算表!$F$16,IF(AB78="ベスト32",点数換算表!$G$16,"")))))))</f>
        <v>40</v>
      </c>
      <c r="AD78" s="15"/>
      <c r="AE78" s="13">
        <f>IF(AD78="",0,IF(AD78="優勝",点数換算表!$B$17,IF(AD78="準優勝",点数換算表!$C$17,IF(AD78="ベスト4",点数換算表!$D$17,IF(AD78="ベスト8",点数換算表!$E$17,IF(AD78="ベスト16",点数換算表!$F$17,IF(AD78="ベスト32",点数換算表!$G$17,"")))))))</f>
        <v>0</v>
      </c>
      <c r="AF78" s="15"/>
      <c r="AG78" s="13">
        <f>IF(AF78="",0,IF(AF78="優勝",点数換算表!$B$18,IF(AF78="準優勝",点数換算表!$C$18,IF(AF78="ベスト4",点数換算表!$D$18,IF(AF78="ベスト8",点数換算表!$E$18,点数換算表!$F$18)))))</f>
        <v>0</v>
      </c>
      <c r="AH78" s="15"/>
      <c r="AI78" s="13">
        <f>IF(AH78="",0,IF(AH78="優勝",点数換算表!$B$19,IF(AH78="準優勝",点数換算表!$C$19,IF(AH78="ベスト4",点数換算表!$D$19,IF(AH78="ベスト8",点数換算表!$E$19,点数換算表!$F$19)))))</f>
        <v>0</v>
      </c>
    </row>
    <row r="79" spans="1:35">
      <c r="A79" s="13">
        <v>76</v>
      </c>
      <c r="B79" s="13" t="s">
        <v>193</v>
      </c>
      <c r="C79" s="13" t="s">
        <v>180</v>
      </c>
      <c r="D79" s="13">
        <v>3</v>
      </c>
      <c r="E79" s="18" t="s">
        <v>179</v>
      </c>
      <c r="F79" s="27" t="s">
        <v>540</v>
      </c>
      <c r="G79" s="13">
        <f t="shared" si="3"/>
        <v>40</v>
      </c>
      <c r="H79" s="15"/>
      <c r="I79" s="13">
        <f>IF(H79="",0,IF(H79="優勝",[2]点数換算表!$B$2,IF(H79="準優勝",[2]点数換算表!$C$2,IF(H79="ベスト4",[2]点数換算表!$D$2,[2]点数換算表!$E$2))))</f>
        <v>0</v>
      </c>
      <c r="J79" s="15"/>
      <c r="K79" s="13">
        <f>IF(J79="",0,IF(J79="優勝",点数換算表!$B$3,IF(J79="準優勝",点数換算表!$C$3,IF(J79="ベスト4",点数換算表!$D$3,点数換算表!$E$3))))</f>
        <v>0</v>
      </c>
      <c r="L79" s="15"/>
      <c r="M79" s="13">
        <f>IF(L79="",0,IF(L79="優勝",点数換算表!$B$4,IF(L79="準優勝",点数換算表!$C$4,IF(L79="ベスト4",点数換算表!$D$4,IF(L79="ベスト8",点数換算表!$E$4,IF(L79="ベスト16",点数換算表!$F$4,""))))))</f>
        <v>0</v>
      </c>
      <c r="N79" s="15"/>
      <c r="O79" s="13">
        <f>IF(N79="",0,IF(N79="優勝",点数換算表!$B$5,IF(N79="準優勝",点数換算表!$C$5,IF(N79="ベスト4",点数換算表!$D$5,IF(N79="ベスト8",点数換算表!$E$5,IF(N79="ベスト16",点数換算表!$F$5,IF(N79="ベスト32",点数換算表!$G$5,"")))))))</f>
        <v>0</v>
      </c>
      <c r="P79" s="15"/>
      <c r="Q79" s="13">
        <f>IF(P79="",0,IF(P79="優勝",点数換算表!$B$6,IF(P79="準優勝",点数換算表!$C$6,IF(P79="ベスト4",点数換算表!$D$6,IF(P79="ベスト8",点数換算表!$E$6,IF(P79="ベスト16",点数換算表!$F$6,IF(P79="ベスト32",点数換算表!$G$6,"")))))))</f>
        <v>0</v>
      </c>
      <c r="R79" s="15"/>
      <c r="S79" s="13">
        <f>IF(R79="",0,IF(R79="優勝",点数換算表!$B$7,IF(R79="準優勝",点数換算表!$C$7,IF(R79="ベスト4",点数換算表!$D$7,IF(R79="ベスト8",点数換算表!$E$7,点数換算表!$F$7)))))</f>
        <v>0</v>
      </c>
      <c r="T79" s="15"/>
      <c r="U79" s="13">
        <f>IF(T79="",0,IF(T79="優勝",点数換算表!$B$8,IF(T79="準優勝",点数換算表!$C$8,IF(T79="ベスト4",点数換算表!$D$8,IF(T79="ベスト8",点数換算表!$E$8,点数換算表!$F$8)))))</f>
        <v>0</v>
      </c>
      <c r="V79" s="15"/>
      <c r="W79" s="13">
        <f>IF(V79="",0,IF(V79="優勝",点数換算表!$B$13,IF(V79="準優勝",点数換算表!$C$13,IF(V79="ベスト4",点数換算表!$D$13,点数換算表!$E$13))))</f>
        <v>0</v>
      </c>
      <c r="X79" s="15"/>
      <c r="Y79" s="13">
        <f>IF(X79="",0,IF(X79="優勝",点数換算表!$B$14,IF(X79="準優勝",点数換算表!$C$14,IF(X79="ベスト4",点数換算表!$D$14,点数換算表!$E$14))))</f>
        <v>0</v>
      </c>
      <c r="Z79" s="15"/>
      <c r="AA79" s="13">
        <f>IF(Z79="",0,IF(Z79="優勝",点数換算表!$B$15,IF(Z79="準優勝",点数換算表!$C$15,IF(Z79="ベスト4",点数換算表!$D$15,IF(Z79="ベスト8",点数換算表!$E$15,IF(Z79="ベスト16",点数換算表!$F$15,""))))))</f>
        <v>0</v>
      </c>
      <c r="AB79" s="15" t="s">
        <v>135</v>
      </c>
      <c r="AC79" s="13">
        <f>IF(AB79="",0,IF(AB79="優勝",点数換算表!$B$16,IF(AB79="準優勝",点数換算表!$C$16,IF(AB79="ベスト4",点数換算表!$D$16,IF(AB79="ベスト8",点数換算表!$E$16,IF(AB79="ベスト16",点数換算表!$F$16,IF(AB79="ベスト32",点数換算表!$G$16,"")))))))</f>
        <v>40</v>
      </c>
      <c r="AD79" s="15"/>
      <c r="AE79" s="13">
        <f>IF(AD79="",0,IF(AD79="優勝",点数換算表!$B$17,IF(AD79="準優勝",点数換算表!$C$17,IF(AD79="ベスト4",点数換算表!$D$17,IF(AD79="ベスト8",点数換算表!$E$17,IF(AD79="ベスト16",点数換算表!$F$17,IF(AD79="ベスト32",点数換算表!$G$17,"")))))))</f>
        <v>0</v>
      </c>
      <c r="AF79" s="15"/>
      <c r="AG79" s="13">
        <f>IF(AF79="",0,IF(AF79="優勝",点数換算表!$B$18,IF(AF79="準優勝",点数換算表!$C$18,IF(AF79="ベスト4",点数換算表!$D$18,IF(AF79="ベスト8",点数換算表!$E$18,点数換算表!$F$18)))))</f>
        <v>0</v>
      </c>
      <c r="AH79" s="15"/>
      <c r="AI79" s="13">
        <f>IF(AH79="",0,IF(AH79="優勝",点数換算表!$B$19,IF(AH79="準優勝",点数換算表!$C$19,IF(AH79="ベスト4",点数換算表!$D$19,IF(AH79="ベスト8",点数換算表!$E$19,点数換算表!$F$19)))))</f>
        <v>0</v>
      </c>
    </row>
    <row r="80" spans="1:35">
      <c r="A80" s="13">
        <v>77</v>
      </c>
      <c r="B80" s="13" t="s">
        <v>399</v>
      </c>
      <c r="C80" s="13" t="s">
        <v>398</v>
      </c>
      <c r="D80" s="13">
        <v>3</v>
      </c>
      <c r="E80" s="22" t="s">
        <v>389</v>
      </c>
      <c r="F80" s="26" t="s">
        <v>539</v>
      </c>
      <c r="G80" s="13">
        <f t="shared" si="3"/>
        <v>40</v>
      </c>
      <c r="H80" s="15"/>
      <c r="I80" s="13">
        <f>IF(H80="",0,IF(H80="優勝",[6]点数換算表!$B$2,IF(H80="準優勝",[6]点数換算表!$C$2,IF(H80="ベスト4",[6]点数換算表!$D$2,[6]点数換算表!$E$2))))</f>
        <v>0</v>
      </c>
      <c r="J80" s="15"/>
      <c r="K80" s="13">
        <f>IF(J80="",0,IF(J80="優勝",点数換算表!$B$3,IF(J80="準優勝",点数換算表!$C$3,IF(J80="ベスト4",点数換算表!$D$3,点数換算表!$E$3))))</f>
        <v>0</v>
      </c>
      <c r="L80" s="15" t="s">
        <v>9</v>
      </c>
      <c r="M80" s="13">
        <f>IF(L80="",0,IF(L80="優勝",点数換算表!$B$4,IF(L80="準優勝",点数換算表!$C$4,IF(L80="ベスト4",点数換算表!$D$4,IF(L80="ベスト8",点数換算表!$E$4,IF(L80="ベスト16",点数換算表!$F$4,""))))))</f>
        <v>40</v>
      </c>
      <c r="N80" s="15"/>
      <c r="O80" s="13">
        <f>IF(N80="",0,IF(N80="優勝",点数換算表!$B$5,IF(N80="準優勝",点数換算表!$C$5,IF(N80="ベスト4",点数換算表!$D$5,IF(N80="ベスト8",点数換算表!$E$5,IF(N80="ベスト16",点数換算表!$F$5,IF(N80="ベスト32",点数換算表!$G$5,"")))))))</f>
        <v>0</v>
      </c>
      <c r="P80" s="15"/>
      <c r="Q80" s="13">
        <f>IF(P80="",0,IF(P80="優勝",点数換算表!$B$6,IF(P80="準優勝",点数換算表!$C$6,IF(P80="ベスト4",点数換算表!$D$6,IF(P80="ベスト8",点数換算表!$E$6,IF(P80="ベスト16",点数換算表!$F$6,IF(P80="ベスト32",点数換算表!$G$6,"")))))))</f>
        <v>0</v>
      </c>
      <c r="R80" s="15"/>
      <c r="S80" s="13">
        <f>IF(R80="",0,IF(R80="優勝",点数換算表!$B$7,IF(R80="準優勝",点数換算表!$C$7,IF(R80="ベスト4",点数換算表!$D$7,IF(R80="ベスト8",点数換算表!$E$7,点数換算表!$F$7)))))</f>
        <v>0</v>
      </c>
      <c r="T80" s="15"/>
      <c r="U80" s="13">
        <f>IF(T80="",0,IF(T80="優勝",点数換算表!$B$8,IF(T80="準優勝",点数換算表!$C$8,IF(T80="ベスト4",点数換算表!$D$8,IF(T80="ベスト8",点数換算表!$E$8,点数換算表!$F$8)))))</f>
        <v>0</v>
      </c>
      <c r="V80" s="15"/>
      <c r="W80" s="13">
        <f>IF(V80="",0,IF(V80="優勝",点数換算表!$B$13,IF(V80="準優勝",点数換算表!$C$13,IF(V80="ベスト4",点数換算表!$D$13,点数換算表!$E$13))))</f>
        <v>0</v>
      </c>
      <c r="X80" s="15"/>
      <c r="Y80" s="13">
        <f>IF(X80="",0,IF(X80="優勝",点数換算表!$B$14,IF(X80="準優勝",点数換算表!$C$14,IF(X80="ベスト4",点数換算表!$D$14,点数換算表!$E$14))))</f>
        <v>0</v>
      </c>
      <c r="Z80" s="15"/>
      <c r="AA80" s="13">
        <f>IF(Z80="",0,IF(Z80="優勝",点数換算表!$B$15,IF(Z80="準優勝",点数換算表!$C$15,IF(Z80="ベスト4",点数換算表!$D$15,IF(Z80="ベスト8",点数換算表!$E$15,IF(Z80="ベスト16",点数換算表!$F$15,""))))))</f>
        <v>0</v>
      </c>
      <c r="AB80" s="15"/>
      <c r="AC80" s="13">
        <f>IF(AB80="",0,IF(AB80="優勝",点数換算表!$B$16,IF(AB80="準優勝",点数換算表!$C$16,IF(AB80="ベスト4",点数換算表!$D$16,IF(AB80="ベスト8",点数換算表!$E$16,IF(AB80="ベスト16",点数換算表!$F$16,IF(AB80="ベスト32",点数換算表!$G$16,"")))))))</f>
        <v>0</v>
      </c>
      <c r="AD80" s="15"/>
      <c r="AE80" s="13">
        <f>IF(AD80="",0,IF(AD80="優勝",点数換算表!$B$17,IF(AD80="準優勝",点数換算表!$C$17,IF(AD80="ベスト4",点数換算表!$D$17,IF(AD80="ベスト8",点数換算表!$E$17,IF(AD80="ベスト16",点数換算表!$F$17,IF(AD80="ベスト32",点数換算表!$G$17,"")))))))</f>
        <v>0</v>
      </c>
      <c r="AF80" s="15"/>
      <c r="AG80" s="13">
        <f>IF(AF80="",0,IF(AF80="優勝",点数換算表!$B$18,IF(AF80="準優勝",点数換算表!$C$18,IF(AF80="ベスト4",点数換算表!$D$18,IF(AF80="ベスト8",点数換算表!$E$18,点数換算表!$F$18)))))</f>
        <v>0</v>
      </c>
      <c r="AH80" s="15"/>
      <c r="AI80" s="13">
        <f>IF(AH80="",0,IF(AH80="優勝",点数換算表!$B$19,IF(AH80="準優勝",点数換算表!$C$19,IF(AH80="ベスト4",点数換算表!$D$19,IF(AH80="ベスト8",点数換算表!$E$19,点数換算表!$F$19)))))</f>
        <v>0</v>
      </c>
    </row>
    <row r="81" spans="1:35">
      <c r="A81" s="13">
        <v>78</v>
      </c>
      <c r="B81" s="13" t="s">
        <v>472</v>
      </c>
      <c r="C81" s="13" t="s">
        <v>466</v>
      </c>
      <c r="D81" s="13">
        <v>3</v>
      </c>
      <c r="E81" s="25" t="s">
        <v>467</v>
      </c>
      <c r="F81" s="26" t="s">
        <v>539</v>
      </c>
      <c r="G81" s="13">
        <f t="shared" si="3"/>
        <v>40</v>
      </c>
      <c r="H81" s="15"/>
      <c r="I81" s="13">
        <f>IF(H81="",0,IF(H81="優勝",[5]点数換算表!$B$2,IF(H81="準優勝",[5]点数換算表!$C$2,IF(H81="ベスト4",[5]点数換算表!$D$2,[5]点数換算表!$E$2))))</f>
        <v>0</v>
      </c>
      <c r="J81" s="15"/>
      <c r="K81" s="13">
        <f>IF(J81="",0,IF(J81="優勝",点数換算表!$B$3,IF(J81="準優勝",点数換算表!$C$3,IF(J81="ベスト4",点数換算表!$D$3,点数換算表!$E$3))))</f>
        <v>0</v>
      </c>
      <c r="L81" s="15" t="s">
        <v>9</v>
      </c>
      <c r="M81" s="13">
        <f>IF(L81="",0,IF(L81="優勝",点数換算表!$B$4,IF(L81="準優勝",点数換算表!$C$4,IF(L81="ベスト4",点数換算表!$D$4,IF(L81="ベスト8",点数換算表!$E$4,IF(L81="ベスト16",点数換算表!$F$4,""))))))</f>
        <v>40</v>
      </c>
      <c r="N81" s="15"/>
      <c r="O81" s="13">
        <f>IF(N81="",0,IF(N81="優勝",点数換算表!$B$5,IF(N81="準優勝",点数換算表!$C$5,IF(N81="ベスト4",点数換算表!$D$5,IF(N81="ベスト8",点数換算表!$E$5,IF(N81="ベスト16",点数換算表!$F$5,IF(N81="ベスト32",点数換算表!$G$5,"")))))))</f>
        <v>0</v>
      </c>
      <c r="P81" s="15"/>
      <c r="Q81" s="13">
        <f>IF(P81="",0,IF(P81="優勝",点数換算表!$B$6,IF(P81="準優勝",点数換算表!$C$6,IF(P81="ベスト4",点数換算表!$D$6,IF(P81="ベスト8",点数換算表!$E$6,IF(P81="ベスト16",点数換算表!$F$6,IF(P81="ベスト32",点数換算表!$G$6,"")))))))</f>
        <v>0</v>
      </c>
      <c r="R81" s="15"/>
      <c r="S81" s="13">
        <f>IF(R81="",0,IF(R81="優勝",点数換算表!$B$7,IF(R81="準優勝",点数換算表!$C$7,IF(R81="ベスト4",点数換算表!$D$7,IF(R81="ベスト8",点数換算表!$E$7,点数換算表!$F$7)))))</f>
        <v>0</v>
      </c>
      <c r="T81" s="15"/>
      <c r="U81" s="13">
        <f>IF(T81="",0,IF(T81="優勝",点数換算表!$B$8,IF(T81="準優勝",点数換算表!$C$8,IF(T81="ベスト4",点数換算表!$D$8,IF(T81="ベスト8",点数換算表!$E$8,点数換算表!$F$8)))))</f>
        <v>0</v>
      </c>
      <c r="V81" s="15"/>
      <c r="W81" s="13">
        <f>IF(V81="",0,IF(V81="優勝",点数換算表!$B$13,IF(V81="準優勝",点数換算表!$C$13,IF(V81="ベスト4",点数換算表!$D$13,点数換算表!$E$13))))</f>
        <v>0</v>
      </c>
      <c r="X81" s="15"/>
      <c r="Y81" s="13">
        <f>IF(X81="",0,IF(X81="優勝",点数換算表!$B$14,IF(X81="準優勝",点数換算表!$C$14,IF(X81="ベスト4",点数換算表!$D$14,点数換算表!$E$14))))</f>
        <v>0</v>
      </c>
      <c r="Z81" s="15"/>
      <c r="AA81" s="13">
        <f>IF(Z81="",0,IF(Z81="優勝",点数換算表!$B$15,IF(Z81="準優勝",点数換算表!$C$15,IF(Z81="ベスト4",点数換算表!$D$15,IF(Z81="ベスト8",点数換算表!$E$15,IF(Z81="ベスト16",点数換算表!$F$15,""))))))</f>
        <v>0</v>
      </c>
      <c r="AB81" s="15"/>
      <c r="AC81" s="13">
        <f>IF(AB81="",0,IF(AB81="優勝",点数換算表!$B$16,IF(AB81="準優勝",点数換算表!$C$16,IF(AB81="ベスト4",点数換算表!$D$16,IF(AB81="ベスト8",点数換算表!$E$16,IF(AB81="ベスト16",点数換算表!$F$16,IF(AB81="ベスト32",点数換算表!$G$16,"")))))))</f>
        <v>0</v>
      </c>
      <c r="AD81" s="15"/>
      <c r="AE81" s="13">
        <f>IF(AD81="",0,IF(AD81="優勝",点数換算表!$B$17,IF(AD81="準優勝",点数換算表!$C$17,IF(AD81="ベスト4",点数換算表!$D$17,IF(AD81="ベスト8",点数換算表!$E$17,IF(AD81="ベスト16",点数換算表!$F$17,IF(AD81="ベスト32",点数換算表!$G$17,"")))))))</f>
        <v>0</v>
      </c>
      <c r="AF81" s="15"/>
      <c r="AG81" s="13">
        <f>IF(AF81="",0,IF(AF81="優勝",点数換算表!$B$18,IF(AF81="準優勝",点数換算表!$C$18,IF(AF81="ベスト4",点数換算表!$D$18,IF(AF81="ベスト8",点数換算表!$E$18,点数換算表!$F$18)))))</f>
        <v>0</v>
      </c>
      <c r="AH81" s="15"/>
      <c r="AI81" s="13">
        <f>IF(AH81="",0,IF(AH81="優勝",点数換算表!$B$19,IF(AH81="準優勝",点数換算表!$C$19,IF(AH81="ベスト4",点数換算表!$D$19,IF(AH81="ベスト8",点数換算表!$E$19,点数換算表!$F$19)))))</f>
        <v>0</v>
      </c>
    </row>
    <row r="82" spans="1:35">
      <c r="A82" s="13">
        <v>79</v>
      </c>
      <c r="B82" s="13" t="s">
        <v>473</v>
      </c>
      <c r="C82" s="13" t="s">
        <v>466</v>
      </c>
      <c r="D82" s="13">
        <v>3</v>
      </c>
      <c r="E82" s="25" t="s">
        <v>467</v>
      </c>
      <c r="F82" s="26" t="s">
        <v>539</v>
      </c>
      <c r="G82" s="13">
        <f t="shared" si="3"/>
        <v>40</v>
      </c>
      <c r="H82" s="15"/>
      <c r="I82" s="13">
        <f>IF(H82="",0,IF(H82="優勝",[5]点数換算表!$B$2,IF(H82="準優勝",[5]点数換算表!$C$2,IF(H82="ベスト4",[5]点数換算表!$D$2,[5]点数換算表!$E$2))))</f>
        <v>0</v>
      </c>
      <c r="J82" s="15"/>
      <c r="K82" s="13">
        <f>IF(J82="",0,IF(J82="優勝",点数換算表!$B$3,IF(J82="準優勝",点数換算表!$C$3,IF(J82="ベスト4",点数換算表!$D$3,点数換算表!$E$3))))</f>
        <v>0</v>
      </c>
      <c r="L82" s="15" t="s">
        <v>9</v>
      </c>
      <c r="M82" s="13">
        <f>IF(L82="",0,IF(L82="優勝",点数換算表!$B$4,IF(L82="準優勝",点数換算表!$C$4,IF(L82="ベスト4",点数換算表!$D$4,IF(L82="ベスト8",点数換算表!$E$4,IF(L82="ベスト16",点数換算表!$F$4,""))))))</f>
        <v>40</v>
      </c>
      <c r="N82" s="15"/>
      <c r="O82" s="13">
        <f>IF(N82="",0,IF(N82="優勝",点数換算表!$B$5,IF(N82="準優勝",点数換算表!$C$5,IF(N82="ベスト4",点数換算表!$D$5,IF(N82="ベスト8",点数換算表!$E$5,IF(N82="ベスト16",点数換算表!$F$5,IF(N82="ベスト32",点数換算表!$G$5,"")))))))</f>
        <v>0</v>
      </c>
      <c r="P82" s="15"/>
      <c r="Q82" s="13">
        <f>IF(P82="",0,IF(P82="優勝",点数換算表!$B$6,IF(P82="準優勝",点数換算表!$C$6,IF(P82="ベスト4",点数換算表!$D$6,IF(P82="ベスト8",点数換算表!$E$6,IF(P82="ベスト16",点数換算表!$F$6,IF(P82="ベスト32",点数換算表!$G$6,"")))))))</f>
        <v>0</v>
      </c>
      <c r="R82" s="15"/>
      <c r="S82" s="13">
        <f>IF(R82="",0,IF(R82="優勝",点数換算表!$B$7,IF(R82="準優勝",点数換算表!$C$7,IF(R82="ベスト4",点数換算表!$D$7,IF(R82="ベスト8",点数換算表!$E$7,点数換算表!$F$7)))))</f>
        <v>0</v>
      </c>
      <c r="T82" s="15"/>
      <c r="U82" s="13">
        <f>IF(T82="",0,IF(T82="優勝",点数換算表!$B$8,IF(T82="準優勝",点数換算表!$C$8,IF(T82="ベスト4",点数換算表!$D$8,IF(T82="ベスト8",点数換算表!$E$8,点数換算表!$F$8)))))</f>
        <v>0</v>
      </c>
      <c r="V82" s="15"/>
      <c r="W82" s="13">
        <f>IF(V82="",0,IF(V82="優勝",点数換算表!$B$13,IF(V82="準優勝",点数換算表!$C$13,IF(V82="ベスト4",点数換算表!$D$13,点数換算表!$E$13))))</f>
        <v>0</v>
      </c>
      <c r="X82" s="15"/>
      <c r="Y82" s="13">
        <f>IF(X82="",0,IF(X82="優勝",点数換算表!$B$14,IF(X82="準優勝",点数換算表!$C$14,IF(X82="ベスト4",点数換算表!$D$14,点数換算表!$E$14))))</f>
        <v>0</v>
      </c>
      <c r="Z82" s="15"/>
      <c r="AA82" s="13">
        <f>IF(Z82="",0,IF(Z82="優勝",点数換算表!$B$15,IF(Z82="準優勝",点数換算表!$C$15,IF(Z82="ベスト4",点数換算表!$D$15,IF(Z82="ベスト8",点数換算表!$E$15,IF(Z82="ベスト16",点数換算表!$F$15,""))))))</f>
        <v>0</v>
      </c>
      <c r="AB82" s="15"/>
      <c r="AC82" s="13">
        <f>IF(AB82="",0,IF(AB82="優勝",点数換算表!$B$16,IF(AB82="準優勝",点数換算表!$C$16,IF(AB82="ベスト4",点数換算表!$D$16,IF(AB82="ベスト8",点数換算表!$E$16,IF(AB82="ベスト16",点数換算表!$F$16,IF(AB82="ベスト32",点数換算表!$G$16,"")))))))</f>
        <v>0</v>
      </c>
      <c r="AD82" s="15"/>
      <c r="AE82" s="13">
        <f>IF(AD82="",0,IF(AD82="優勝",点数換算表!$B$17,IF(AD82="準優勝",点数換算表!$C$17,IF(AD82="ベスト4",点数換算表!$D$17,IF(AD82="ベスト8",点数換算表!$E$17,IF(AD82="ベスト16",点数換算表!$F$17,IF(AD82="ベスト32",点数換算表!$G$17,"")))))))</f>
        <v>0</v>
      </c>
      <c r="AF82" s="15"/>
      <c r="AG82" s="13">
        <f>IF(AF82="",0,IF(AF82="優勝",点数換算表!$B$18,IF(AF82="準優勝",点数換算表!$C$18,IF(AF82="ベスト4",点数換算表!$D$18,IF(AF82="ベスト8",点数換算表!$E$18,点数換算表!$F$18)))))</f>
        <v>0</v>
      </c>
      <c r="AH82" s="15"/>
      <c r="AI82" s="13">
        <f>IF(AH82="",0,IF(AH82="優勝",点数換算表!$B$19,IF(AH82="準優勝",点数換算表!$C$19,IF(AH82="ベスト4",点数換算表!$D$19,IF(AH82="ベスト8",点数換算表!$E$19,点数換算表!$F$19)))))</f>
        <v>0</v>
      </c>
    </row>
    <row r="83" spans="1:35">
      <c r="A83" s="13">
        <v>80</v>
      </c>
      <c r="B83" s="13" t="s">
        <v>474</v>
      </c>
      <c r="C83" s="13" t="s">
        <v>466</v>
      </c>
      <c r="D83" s="13">
        <v>1</v>
      </c>
      <c r="E83" s="25" t="s">
        <v>467</v>
      </c>
      <c r="F83" s="26" t="s">
        <v>539</v>
      </c>
      <c r="G83" s="13">
        <f t="shared" si="3"/>
        <v>40</v>
      </c>
      <c r="H83" s="15"/>
      <c r="I83" s="13">
        <f>IF(H83="",0,IF(H83="優勝",[5]点数換算表!$B$2,IF(H83="準優勝",[5]点数換算表!$C$2,IF(H83="ベスト4",[5]点数換算表!$D$2,[5]点数換算表!$E$2))))</f>
        <v>0</v>
      </c>
      <c r="J83" s="15"/>
      <c r="K83" s="13">
        <f>IF(J83="",0,IF(J83="優勝",点数換算表!$B$3,IF(J83="準優勝",点数換算表!$C$3,IF(J83="ベスト4",点数換算表!$D$3,点数換算表!$E$3))))</f>
        <v>0</v>
      </c>
      <c r="L83" s="15" t="s">
        <v>9</v>
      </c>
      <c r="M83" s="13">
        <f>IF(L83="",0,IF(L83="優勝",点数換算表!$B$4,IF(L83="準優勝",点数換算表!$C$4,IF(L83="ベスト4",点数換算表!$D$4,IF(L83="ベスト8",点数換算表!$E$4,IF(L83="ベスト16",点数換算表!$F$4,""))))))</f>
        <v>40</v>
      </c>
      <c r="N83" s="15"/>
      <c r="O83" s="13">
        <f>IF(N83="",0,IF(N83="優勝",点数換算表!$B$5,IF(N83="準優勝",点数換算表!$C$5,IF(N83="ベスト4",点数換算表!$D$5,IF(N83="ベスト8",点数換算表!$E$5,IF(N83="ベスト16",点数換算表!$F$5,IF(N83="ベスト32",点数換算表!$G$5,"")))))))</f>
        <v>0</v>
      </c>
      <c r="P83" s="15"/>
      <c r="Q83" s="13">
        <f>IF(P83="",0,IF(P83="優勝",点数換算表!$B$6,IF(P83="準優勝",点数換算表!$C$6,IF(P83="ベスト4",点数換算表!$D$6,IF(P83="ベスト8",点数換算表!$E$6,IF(P83="ベスト16",点数換算表!$F$6,IF(P83="ベスト32",点数換算表!$G$6,"")))))))</f>
        <v>0</v>
      </c>
      <c r="R83" s="15"/>
      <c r="S83" s="13">
        <f>IF(R83="",0,IF(R83="優勝",点数換算表!$B$7,IF(R83="準優勝",点数換算表!$C$7,IF(R83="ベスト4",点数換算表!$D$7,IF(R83="ベスト8",点数換算表!$E$7,点数換算表!$F$7)))))</f>
        <v>0</v>
      </c>
      <c r="T83" s="15"/>
      <c r="U83" s="13">
        <f>IF(T83="",0,IF(T83="優勝",点数換算表!$B$8,IF(T83="準優勝",点数換算表!$C$8,IF(T83="ベスト4",点数換算表!$D$8,IF(T83="ベスト8",点数換算表!$E$8,点数換算表!$F$8)))))</f>
        <v>0</v>
      </c>
      <c r="V83" s="15"/>
      <c r="W83" s="13">
        <f>IF(V83="",0,IF(V83="優勝",点数換算表!$B$13,IF(V83="準優勝",点数換算表!$C$13,IF(V83="ベスト4",点数換算表!$D$13,点数換算表!$E$13))))</f>
        <v>0</v>
      </c>
      <c r="X83" s="15"/>
      <c r="Y83" s="13">
        <f>IF(X83="",0,IF(X83="優勝",点数換算表!$B$14,IF(X83="準優勝",点数換算表!$C$14,IF(X83="ベスト4",点数換算表!$D$14,点数換算表!$E$14))))</f>
        <v>0</v>
      </c>
      <c r="Z83" s="15"/>
      <c r="AA83" s="13">
        <f>IF(Z83="",0,IF(Z83="優勝",点数換算表!$B$15,IF(Z83="準優勝",点数換算表!$C$15,IF(Z83="ベスト4",点数換算表!$D$15,IF(Z83="ベスト8",点数換算表!$E$15,IF(Z83="ベスト16",点数換算表!$F$15,""))))))</f>
        <v>0</v>
      </c>
      <c r="AB83" s="15"/>
      <c r="AC83" s="13">
        <f>IF(AB83="",0,IF(AB83="優勝",点数換算表!$B$16,IF(AB83="準優勝",点数換算表!$C$16,IF(AB83="ベスト4",点数換算表!$D$16,IF(AB83="ベスト8",点数換算表!$E$16,IF(AB83="ベスト16",点数換算表!$F$16,IF(AB83="ベスト32",点数換算表!$G$16,"")))))))</f>
        <v>0</v>
      </c>
      <c r="AD83" s="15"/>
      <c r="AE83" s="13">
        <f>IF(AD83="",0,IF(AD83="優勝",点数換算表!$B$17,IF(AD83="準優勝",点数換算表!$C$17,IF(AD83="ベスト4",点数換算表!$D$17,IF(AD83="ベスト8",点数換算表!$E$17,IF(AD83="ベスト16",点数換算表!$F$17,IF(AD83="ベスト32",点数換算表!$G$17,"")))))))</f>
        <v>0</v>
      </c>
      <c r="AF83" s="15"/>
      <c r="AG83" s="13">
        <f>IF(AF83="",0,IF(AF83="優勝",点数換算表!$B$18,IF(AF83="準優勝",点数換算表!$C$18,IF(AF83="ベスト4",点数換算表!$D$18,IF(AF83="ベスト8",点数換算表!$E$18,点数換算表!$F$18)))))</f>
        <v>0</v>
      </c>
      <c r="AH83" s="15"/>
      <c r="AI83" s="13">
        <f>IF(AH83="",0,IF(AH83="優勝",点数換算表!$B$19,IF(AH83="準優勝",点数換算表!$C$19,IF(AH83="ベスト4",点数換算表!$D$19,IF(AH83="ベスト8",点数換算表!$E$19,点数換算表!$F$19)))))</f>
        <v>0</v>
      </c>
    </row>
    <row r="84" spans="1:35">
      <c r="A84" s="13">
        <v>81</v>
      </c>
      <c r="B84" s="13" t="s">
        <v>595</v>
      </c>
      <c r="C84" s="13" t="s">
        <v>596</v>
      </c>
      <c r="D84" s="13">
        <v>2</v>
      </c>
      <c r="E84" s="20" t="s">
        <v>289</v>
      </c>
      <c r="F84" s="27" t="s">
        <v>540</v>
      </c>
      <c r="G84" s="13">
        <f t="shared" si="3"/>
        <v>40</v>
      </c>
      <c r="H84" s="15"/>
      <c r="I84" s="13">
        <f>IF(H84="",0,IF(H84="優勝",点数換算表!$B$2,IF(H84="準優勝",点数換算表!$C$2,IF(H84="ベスト4",点数換算表!$D$2,点数換算表!$E$2))))</f>
        <v>0</v>
      </c>
      <c r="J84" s="15"/>
      <c r="K84" s="13">
        <f>IF(J84="",0,IF(J84="優勝",点数換算表!$B$3,IF(J84="準優勝",点数換算表!$C$3,IF(J84="ベスト4",点数換算表!$D$3,点数換算表!$E$3))))</f>
        <v>0</v>
      </c>
      <c r="L84" s="15" t="s">
        <v>9</v>
      </c>
      <c r="M84" s="13">
        <f>IF(L84="",0,IF(L84="優勝",点数換算表!$B$4,IF(L84="準優勝",点数換算表!$C$4,IF(L84="ベスト4",点数換算表!$D$4,IF(L84="ベスト8",点数換算表!$E$4,IF(L84="ベスト16",点数換算表!$F$4,""))))))</f>
        <v>40</v>
      </c>
      <c r="N84" s="15"/>
      <c r="O84" s="13">
        <f>IF(N84="",0,IF(N84="優勝",点数換算表!$B$5,IF(N84="準優勝",点数換算表!$C$5,IF(N84="ベスト4",点数換算表!$D$5,IF(N84="ベスト8",点数換算表!$E$5,IF(N84="ベスト16",点数換算表!$F$5,IF(N84="ベスト32",点数換算表!$G$5,"")))))))</f>
        <v>0</v>
      </c>
      <c r="P84" s="15"/>
      <c r="Q84" s="13">
        <f>IF(P84="",0,IF(P84="優勝",点数換算表!$B$6,IF(P84="準優勝",点数換算表!$C$6,IF(P84="ベスト4",点数換算表!$D$6,IF(P84="ベスト8",点数換算表!$E$6,IF(P84="ベスト16",点数換算表!$F$6,IF(P84="ベスト32",点数換算表!$G$6,"")))))))</f>
        <v>0</v>
      </c>
      <c r="R84" s="15"/>
      <c r="S84" s="13">
        <f>IF(R84="",0,IF(R84="優勝",点数換算表!$B$7,IF(R84="準優勝",点数換算表!$C$7,IF(R84="ベスト4",点数換算表!$D$7,IF(R84="ベスト8",点数換算表!$E$7,点数換算表!$F$7)))))</f>
        <v>0</v>
      </c>
      <c r="T84" s="15"/>
      <c r="U84" s="13">
        <f>IF(T84="",0,IF(T84="優勝",点数換算表!$B$8,IF(T84="準優勝",点数換算表!$C$8,IF(T84="ベスト4",点数換算表!$D$8,IF(T84="ベスト8",点数換算表!$E$8,点数換算表!$F$8)))))</f>
        <v>0</v>
      </c>
      <c r="V84" s="15"/>
      <c r="W84" s="13">
        <f>IF(V84="",0,IF(V84="優勝",点数換算表!$B$13,IF(V84="準優勝",点数換算表!$C$13,IF(V84="ベスト4",点数換算表!$D$13,点数換算表!$E$13))))</f>
        <v>0</v>
      </c>
      <c r="X84" s="15"/>
      <c r="Y84" s="13">
        <f>IF(X84="",0,IF(X84="優勝",点数換算表!$B$14,IF(X84="準優勝",点数換算表!$C$14,IF(X84="ベスト4",点数換算表!$D$14,点数換算表!$E$14))))</f>
        <v>0</v>
      </c>
      <c r="Z84" s="15"/>
      <c r="AA84" s="13">
        <f>IF(Z84="",0,IF(Z84="優勝",点数換算表!$B$15,IF(Z84="準優勝",点数換算表!$C$15,IF(Z84="ベスト4",点数換算表!$D$15,IF(Z84="ベスト8",点数換算表!$E$15,IF(Z84="ベスト16",点数換算表!$F$15,""))))))</f>
        <v>0</v>
      </c>
      <c r="AB84" s="15"/>
      <c r="AC84" s="13">
        <f>IF(AB84="",0,IF(AB84="優勝",点数換算表!$B$16,IF(AB84="準優勝",点数換算表!$C$16,IF(AB84="ベスト4",点数換算表!$D$16,IF(AB84="ベスト8",点数換算表!$E$16,IF(AB84="ベスト16",点数換算表!$F$16,IF(AB84="ベスト32",点数換算表!$G$16,"")))))))</f>
        <v>0</v>
      </c>
      <c r="AD84" s="15"/>
      <c r="AE84" s="13">
        <f>IF(AD84="",0,IF(AD84="優勝",点数換算表!$B$17,IF(AD84="準優勝",点数換算表!$C$17,IF(AD84="ベスト4",点数換算表!$D$17,IF(AD84="ベスト8",点数換算表!$E$17,IF(AD84="ベスト16",点数換算表!$F$17,IF(AD84="ベスト32",点数換算表!$G$17,"")))))))</f>
        <v>0</v>
      </c>
      <c r="AF84" s="15"/>
      <c r="AG84" s="13">
        <f>IF(AF84="",0,IF(AF84="優勝",点数換算表!$B$18,IF(AF84="準優勝",点数換算表!$C$18,IF(AF84="ベスト4",点数換算表!$D$18,IF(AF84="ベスト8",点数換算表!$E$18,点数換算表!$F$18)))))</f>
        <v>0</v>
      </c>
      <c r="AH84" s="15"/>
      <c r="AI84" s="13">
        <f>IF(AH84="",0,IF(AH84="優勝",点数換算表!$B$19,IF(AH84="準優勝",点数換算表!$C$19,IF(AH84="ベスト4",点数換算表!$D$19,IF(AH84="ベスト8",点数換算表!$E$19,点数換算表!$F$19)))))</f>
        <v>0</v>
      </c>
    </row>
    <row r="85" spans="1:35">
      <c r="A85" s="13">
        <v>82</v>
      </c>
      <c r="B85" s="13" t="s">
        <v>597</v>
      </c>
      <c r="C85" s="13" t="s">
        <v>594</v>
      </c>
      <c r="D85" s="13">
        <v>2</v>
      </c>
      <c r="E85" s="20" t="s">
        <v>289</v>
      </c>
      <c r="F85" s="27" t="s">
        <v>540</v>
      </c>
      <c r="G85" s="13">
        <f t="shared" si="3"/>
        <v>40</v>
      </c>
      <c r="H85" s="15"/>
      <c r="I85" s="13">
        <f>IF(H85="",0,IF(H85="優勝",点数換算表!$B$2,IF(H85="準優勝",点数換算表!$C$2,IF(H85="ベスト4",点数換算表!$D$2,点数換算表!$E$2))))</f>
        <v>0</v>
      </c>
      <c r="J85" s="15"/>
      <c r="K85" s="13">
        <f>IF(J85="",0,IF(J85="優勝",点数換算表!$B$3,IF(J85="準優勝",点数換算表!$C$3,IF(J85="ベスト4",点数換算表!$D$3,点数換算表!$E$3))))</f>
        <v>0</v>
      </c>
      <c r="L85" s="15" t="s">
        <v>9</v>
      </c>
      <c r="M85" s="13">
        <f>IF(L85="",0,IF(L85="優勝",点数換算表!$B$4,IF(L85="準優勝",点数換算表!$C$4,IF(L85="ベスト4",点数換算表!$D$4,IF(L85="ベスト8",点数換算表!$E$4,IF(L85="ベスト16",点数換算表!$F$4,""))))))</f>
        <v>40</v>
      </c>
      <c r="N85" s="15"/>
      <c r="O85" s="13">
        <f>IF(N85="",0,IF(N85="優勝",点数換算表!$B$5,IF(N85="準優勝",点数換算表!$C$5,IF(N85="ベスト4",点数換算表!$D$5,IF(N85="ベスト8",点数換算表!$E$5,IF(N85="ベスト16",点数換算表!$F$5,IF(N85="ベスト32",点数換算表!$G$5,"")))))))</f>
        <v>0</v>
      </c>
      <c r="P85" s="15"/>
      <c r="Q85" s="13">
        <f>IF(P85="",0,IF(P85="優勝",点数換算表!$B$6,IF(P85="準優勝",点数換算表!$C$6,IF(P85="ベスト4",点数換算表!$D$6,IF(P85="ベスト8",点数換算表!$E$6,IF(P85="ベスト16",点数換算表!$F$6,IF(P85="ベスト32",点数換算表!$G$6,"")))))))</f>
        <v>0</v>
      </c>
      <c r="R85" s="15"/>
      <c r="S85" s="13">
        <f>IF(R85="",0,IF(R85="優勝",点数換算表!$B$7,IF(R85="準優勝",点数換算表!$C$7,IF(R85="ベスト4",点数換算表!$D$7,IF(R85="ベスト8",点数換算表!$E$7,点数換算表!$F$7)))))</f>
        <v>0</v>
      </c>
      <c r="T85" s="15"/>
      <c r="U85" s="13">
        <f>IF(T85="",0,IF(T85="優勝",点数換算表!$B$8,IF(T85="準優勝",点数換算表!$C$8,IF(T85="ベスト4",点数換算表!$D$8,IF(T85="ベスト8",点数換算表!$E$8,点数換算表!$F$8)))))</f>
        <v>0</v>
      </c>
      <c r="V85" s="15"/>
      <c r="W85" s="13">
        <f>IF(V85="",0,IF(V85="優勝",点数換算表!$B$13,IF(V85="準優勝",点数換算表!$C$13,IF(V85="ベスト4",点数換算表!$D$13,点数換算表!$E$13))))</f>
        <v>0</v>
      </c>
      <c r="X85" s="15"/>
      <c r="Y85" s="13">
        <f>IF(X85="",0,IF(X85="優勝",点数換算表!$B$14,IF(X85="準優勝",点数換算表!$C$14,IF(X85="ベスト4",点数換算表!$D$14,点数換算表!$E$14))))</f>
        <v>0</v>
      </c>
      <c r="Z85" s="15"/>
      <c r="AA85" s="13">
        <f>IF(Z85="",0,IF(Z85="優勝",点数換算表!$B$15,IF(Z85="準優勝",点数換算表!$C$15,IF(Z85="ベスト4",点数換算表!$D$15,IF(Z85="ベスト8",点数換算表!$E$15,IF(Z85="ベスト16",点数換算表!$F$15,""))))))</f>
        <v>0</v>
      </c>
      <c r="AB85" s="15"/>
      <c r="AC85" s="13">
        <f>IF(AB85="",0,IF(AB85="優勝",点数換算表!$B$16,IF(AB85="準優勝",点数換算表!$C$16,IF(AB85="ベスト4",点数換算表!$D$16,IF(AB85="ベスト8",点数換算表!$E$16,IF(AB85="ベスト16",点数換算表!$F$16,IF(AB85="ベスト32",点数換算表!$G$16,"")))))))</f>
        <v>0</v>
      </c>
      <c r="AD85" s="15"/>
      <c r="AE85" s="13">
        <f>IF(AD85="",0,IF(AD85="優勝",点数換算表!$B$17,IF(AD85="準優勝",点数換算表!$C$17,IF(AD85="ベスト4",点数換算表!$D$17,IF(AD85="ベスト8",点数換算表!$E$17,IF(AD85="ベスト16",点数換算表!$F$17,IF(AD85="ベスト32",点数換算表!$G$17,"")))))))</f>
        <v>0</v>
      </c>
      <c r="AF85" s="15"/>
      <c r="AG85" s="13">
        <f>IF(AF85="",0,IF(AF85="優勝",点数換算表!$B$18,IF(AF85="準優勝",点数換算表!$C$18,IF(AF85="ベスト4",点数換算表!$D$18,IF(AF85="ベスト8",点数換算表!$E$18,点数換算表!$F$18)))))</f>
        <v>0</v>
      </c>
      <c r="AH85" s="15"/>
      <c r="AI85" s="13">
        <f>IF(AH85="",0,IF(AH85="優勝",点数換算表!$B$19,IF(AH85="準優勝",点数換算表!$C$19,IF(AH85="ベスト4",点数換算表!$D$19,IF(AH85="ベスト8",点数換算表!$E$19,点数換算表!$F$19)))))</f>
        <v>0</v>
      </c>
    </row>
    <row r="86" spans="1:35">
      <c r="A86" s="13">
        <v>83</v>
      </c>
      <c r="B86" s="13" t="s">
        <v>475</v>
      </c>
      <c r="C86" s="13" t="s">
        <v>466</v>
      </c>
      <c r="D86" s="13">
        <v>2</v>
      </c>
      <c r="E86" s="25" t="s">
        <v>467</v>
      </c>
      <c r="F86" s="26" t="s">
        <v>539</v>
      </c>
      <c r="G86" s="13">
        <f t="shared" si="3"/>
        <v>36</v>
      </c>
      <c r="H86" s="15"/>
      <c r="I86" s="13">
        <f>IF(H86="",0,IF(H86="優勝",[5]点数換算表!$B$2,IF(H86="準優勝",[5]点数換算表!$C$2,IF(H86="ベスト4",[5]点数換算表!$D$2,[5]点数換算表!$E$2))))</f>
        <v>0</v>
      </c>
      <c r="J86" s="15"/>
      <c r="K86" s="13">
        <f>IF(J86="",0,IF(J86="優勝",点数換算表!$B$3,IF(J86="準優勝",点数換算表!$C$3,IF(J86="ベスト4",点数換算表!$D$3,点数換算表!$E$3))))</f>
        <v>0</v>
      </c>
      <c r="L86" s="15" t="s">
        <v>7</v>
      </c>
      <c r="M86" s="13">
        <f>IF(L86="",0,IF(L86="優勝",点数換算表!$B$4,IF(L86="準優勝",点数換算表!$C$4,IF(L86="ベスト4",点数換算表!$D$4,IF(L86="ベスト8",点数換算表!$E$4,IF(L86="ベスト16",点数換算表!$F$4,""))))))</f>
        <v>20</v>
      </c>
      <c r="N86" s="15"/>
      <c r="O86" s="13">
        <f>IF(N86="",0,IF(N86="優勝",点数換算表!$B$5,IF(N86="準優勝",点数換算表!$C$5,IF(N86="ベスト4",点数換算表!$D$5,IF(N86="ベスト8",点数換算表!$E$5,IF(N86="ベスト16",点数換算表!$F$5,IF(N86="ベスト32",点数換算表!$G$5,"")))))))</f>
        <v>0</v>
      </c>
      <c r="P86" s="15"/>
      <c r="Q86" s="13">
        <f>IF(P86="",0,IF(P86="優勝",点数換算表!$B$6,IF(P86="準優勝",点数換算表!$C$6,IF(P86="ベスト4",点数換算表!$D$6,IF(P86="ベスト8",点数換算表!$E$6,IF(P86="ベスト16",点数換算表!$F$6,IF(P86="ベスト32",点数換算表!$G$6,"")))))))</f>
        <v>0</v>
      </c>
      <c r="R86" s="15"/>
      <c r="S86" s="13">
        <f>IF(R86="",0,IF(R86="優勝",点数換算表!$B$7,IF(R86="準優勝",点数換算表!$C$7,IF(R86="ベスト4",点数換算表!$D$7,IF(R86="ベスト8",点数換算表!$E$7,点数換算表!$F$7)))))</f>
        <v>0</v>
      </c>
      <c r="T86" s="15"/>
      <c r="U86" s="13">
        <f>IF(T86="",0,IF(T86="優勝",点数換算表!$B$8,IF(T86="準優勝",点数換算表!$C$8,IF(T86="ベスト4",点数換算表!$D$8,IF(T86="ベスト8",点数換算表!$E$8,点数換算表!$F$8)))))</f>
        <v>0</v>
      </c>
      <c r="V86" s="15"/>
      <c r="W86" s="13">
        <f>IF(V86="",0,IF(V86="優勝",点数換算表!$B$13,IF(V86="準優勝",点数換算表!$C$13,IF(V86="ベスト4",点数換算表!$D$13,点数換算表!$E$13))))</f>
        <v>0</v>
      </c>
      <c r="X86" s="15"/>
      <c r="Y86" s="13">
        <f>IF(X86="",0,IF(X86="優勝",点数換算表!$B$14,IF(X86="準優勝",点数換算表!$C$14,IF(X86="ベスト4",点数換算表!$D$14,点数換算表!$E$14))))</f>
        <v>0</v>
      </c>
      <c r="Z86" s="15" t="s">
        <v>7</v>
      </c>
      <c r="AA86" s="13">
        <f>IF(Z86="",0,IF(Z86="優勝",点数換算表!$B$15,IF(Z86="準優勝",点数換算表!$C$15,IF(Z86="ベスト4",点数換算表!$D$15,IF(Z86="ベスト8",点数換算表!$E$15,IF(Z86="ベスト16",点数換算表!$F$15,""))))))</f>
        <v>16</v>
      </c>
      <c r="AB86" s="15"/>
      <c r="AC86" s="13">
        <f>IF(AB86="",0,IF(AB86="優勝",点数換算表!$B$16,IF(AB86="準優勝",点数換算表!$C$16,IF(AB86="ベスト4",点数換算表!$D$16,IF(AB86="ベスト8",点数換算表!$E$16,IF(AB86="ベスト16",点数換算表!$F$16,IF(AB86="ベスト32",点数換算表!$G$16,"")))))))</f>
        <v>0</v>
      </c>
      <c r="AD86" s="15"/>
      <c r="AE86" s="13">
        <f>IF(AD86="",0,IF(AD86="優勝",点数換算表!$B$17,IF(AD86="準優勝",点数換算表!$C$17,IF(AD86="ベスト4",点数換算表!$D$17,IF(AD86="ベスト8",点数換算表!$E$17,IF(AD86="ベスト16",点数換算表!$F$17,IF(AD86="ベスト32",点数換算表!$G$17,"")))))))</f>
        <v>0</v>
      </c>
      <c r="AF86" s="15"/>
      <c r="AG86" s="13">
        <f>IF(AF86="",0,IF(AF86="優勝",点数換算表!$B$18,IF(AF86="準優勝",点数換算表!$C$18,IF(AF86="ベスト4",点数換算表!$D$18,IF(AF86="ベスト8",点数換算表!$E$18,点数換算表!$F$18)))))</f>
        <v>0</v>
      </c>
      <c r="AH86" s="15"/>
      <c r="AI86" s="13">
        <f>IF(AH86="",0,IF(AH86="優勝",点数換算表!$B$19,IF(AH86="準優勝",点数換算表!$C$19,IF(AH86="ベスト4",点数換算表!$D$19,IF(AH86="ベスト8",点数換算表!$E$19,点数換算表!$F$19)))))</f>
        <v>0</v>
      </c>
    </row>
    <row r="87" spans="1:35">
      <c r="A87" s="13">
        <v>84</v>
      </c>
      <c r="B87" s="13" t="s">
        <v>258</v>
      </c>
      <c r="C87" s="13" t="s">
        <v>253</v>
      </c>
      <c r="D87" s="13">
        <v>3</v>
      </c>
      <c r="E87" s="19" t="s">
        <v>250</v>
      </c>
      <c r="F87" s="27" t="s">
        <v>540</v>
      </c>
      <c r="G87" s="13">
        <f t="shared" si="3"/>
        <v>36</v>
      </c>
      <c r="H87" s="15"/>
      <c r="I87" s="13">
        <f>IF(H87="",0,IF(H87="優勝",[4]点数換算表!$B$2,IF(H87="準優勝",[4]点数換算表!$C$2,IF(H87="ベスト4",[4]点数換算表!$D$2,[4]点数換算表!$E$2))))</f>
        <v>0</v>
      </c>
      <c r="J87" s="15"/>
      <c r="K87" s="13">
        <f>IF(J87="",0,IF(J87="優勝",点数換算表!$B$3,IF(J87="準優勝",点数換算表!$C$3,IF(J87="ベスト4",点数換算表!$D$3,点数換算表!$E$3))))</f>
        <v>0</v>
      </c>
      <c r="L87" s="15" t="s">
        <v>7</v>
      </c>
      <c r="M87" s="13">
        <f>IF(L87="",0,IF(L87="優勝",点数換算表!$B$4,IF(L87="準優勝",点数換算表!$C$4,IF(L87="ベスト4",点数換算表!$D$4,IF(L87="ベスト8",点数換算表!$E$4,IF(L87="ベスト16",点数換算表!$F$4,""))))))</f>
        <v>20</v>
      </c>
      <c r="N87" s="15"/>
      <c r="O87" s="13">
        <f>IF(N87="",0,IF(N87="優勝",点数換算表!$B$5,IF(N87="準優勝",点数換算表!$C$5,IF(N87="ベスト4",点数換算表!$D$5,IF(N87="ベスト8",点数換算表!$E$5,IF(N87="ベスト16",点数換算表!$F$5,IF(N87="ベスト32",点数換算表!$G$5,"")))))))</f>
        <v>0</v>
      </c>
      <c r="P87" s="15"/>
      <c r="Q87" s="13">
        <f>IF(P87="",0,IF(P87="優勝",点数換算表!$B$6,IF(P87="準優勝",点数換算表!$C$6,IF(P87="ベスト4",点数換算表!$D$6,IF(P87="ベスト8",点数換算表!$E$6,IF(P87="ベスト16",点数換算表!$F$6,IF(P87="ベスト32",点数換算表!$G$6,"")))))))</f>
        <v>0</v>
      </c>
      <c r="R87" s="15"/>
      <c r="S87" s="13">
        <f>IF(R87="",0,IF(R87="優勝",点数換算表!$B$7,IF(R87="準優勝",点数換算表!$C$7,IF(R87="ベスト4",点数換算表!$D$7,IF(R87="ベスト8",点数換算表!$E$7,点数換算表!$F$7)))))</f>
        <v>0</v>
      </c>
      <c r="T87" s="15"/>
      <c r="U87" s="13">
        <f>IF(T87="",0,IF(T87="優勝",点数換算表!$B$8,IF(T87="準優勝",点数換算表!$C$8,IF(T87="ベスト4",点数換算表!$D$8,IF(T87="ベスト8",点数換算表!$E$8,点数換算表!$F$8)))))</f>
        <v>0</v>
      </c>
      <c r="V87" s="15"/>
      <c r="W87" s="13">
        <f>IF(V87="",0,IF(V87="優勝",点数換算表!$B$13,IF(V87="準優勝",点数換算表!$C$13,IF(V87="ベスト4",点数換算表!$D$13,点数換算表!$E$13))))</f>
        <v>0</v>
      </c>
      <c r="X87" s="15"/>
      <c r="Y87" s="13">
        <f>IF(X87="",0,IF(X87="優勝",点数換算表!$B$14,IF(X87="準優勝",点数換算表!$C$14,IF(X87="ベスト4",点数換算表!$D$14,点数換算表!$E$14))))</f>
        <v>0</v>
      </c>
      <c r="Z87" s="15" t="s">
        <v>7</v>
      </c>
      <c r="AA87" s="13">
        <f>IF(Z87="",0,IF(Z87="優勝",点数換算表!$B$15,IF(Z87="準優勝",点数換算表!$C$15,IF(Z87="ベスト4",点数換算表!$D$15,IF(Z87="ベスト8",点数換算表!$E$15,IF(Z87="ベスト16",点数換算表!$F$15,""))))))</f>
        <v>16</v>
      </c>
      <c r="AB87" s="15"/>
      <c r="AC87" s="13">
        <f>IF(AB87="",0,IF(AB87="優勝",点数換算表!$B$16,IF(AB87="準優勝",点数換算表!$C$16,IF(AB87="ベスト4",点数換算表!$D$16,IF(AB87="ベスト8",点数換算表!$E$16,IF(AB87="ベスト16",点数換算表!$F$16,IF(AB87="ベスト32",点数換算表!$G$16,"")))))))</f>
        <v>0</v>
      </c>
      <c r="AD87" s="15"/>
      <c r="AE87" s="13">
        <f>IF(AD87="",0,IF(AD87="優勝",点数換算表!$B$17,IF(AD87="準優勝",点数換算表!$C$17,IF(AD87="ベスト4",点数換算表!$D$17,IF(AD87="ベスト8",点数換算表!$E$17,IF(AD87="ベスト16",点数換算表!$F$17,IF(AD87="ベスト32",点数換算表!$G$17,"")))))))</f>
        <v>0</v>
      </c>
      <c r="AF87" s="15"/>
      <c r="AG87" s="13">
        <f>IF(AF87="",0,IF(AF87="優勝",点数換算表!$B$18,IF(AF87="準優勝",点数換算表!$C$18,IF(AF87="ベスト4",点数換算表!$D$18,IF(AF87="ベスト8",点数換算表!$E$18,点数換算表!$F$18)))))</f>
        <v>0</v>
      </c>
      <c r="AH87" s="15"/>
      <c r="AI87" s="13">
        <f>IF(AH87="",0,IF(AH87="優勝",点数換算表!$B$19,IF(AH87="準優勝",点数換算表!$C$19,IF(AH87="ベスト4",点数換算表!$D$19,IF(AH87="ベスト8",点数換算表!$E$19,点数換算表!$F$19)))))</f>
        <v>0</v>
      </c>
    </row>
    <row r="88" spans="1:35">
      <c r="A88" s="13">
        <v>85</v>
      </c>
      <c r="B88" s="13" t="s">
        <v>530</v>
      </c>
      <c r="C88" s="13" t="s">
        <v>293</v>
      </c>
      <c r="D88" s="13">
        <v>2</v>
      </c>
      <c r="E88" s="20" t="s">
        <v>289</v>
      </c>
      <c r="F88" s="27" t="s">
        <v>540</v>
      </c>
      <c r="G88" s="13">
        <f t="shared" si="3"/>
        <v>36</v>
      </c>
      <c r="H88" s="15"/>
      <c r="I88" s="13">
        <f>IF(H88="",0,IF(H88="優勝",[7]点数換算表!$B$2,IF(H88="準優勝",[7]点数換算表!$C$2,IF(H88="ベスト4",[7]点数換算表!$D$2,[7]点数換算表!$E$2))))</f>
        <v>0</v>
      </c>
      <c r="J88" s="15"/>
      <c r="K88" s="13">
        <f>IF(J88="",0,IF(J88="優勝",点数換算表!$B$3,IF(J88="準優勝",点数換算表!$C$3,IF(J88="ベスト4",点数換算表!$D$3,点数換算表!$E$3))))</f>
        <v>0</v>
      </c>
      <c r="L88" s="15" t="s">
        <v>7</v>
      </c>
      <c r="M88" s="13">
        <f>IF(L88="",0,IF(L88="優勝",点数換算表!$B$4,IF(L88="準優勝",点数換算表!$C$4,IF(L88="ベスト4",点数換算表!$D$4,IF(L88="ベスト8",点数換算表!$E$4,IF(L88="ベスト16",点数換算表!$F$4,""))))))</f>
        <v>20</v>
      </c>
      <c r="N88" s="15"/>
      <c r="O88" s="13">
        <f>IF(N88="",0,IF(N88="優勝",点数換算表!$B$5,IF(N88="準優勝",点数換算表!$C$5,IF(N88="ベスト4",点数換算表!$D$5,IF(N88="ベスト8",点数換算表!$E$5,IF(N88="ベスト16",点数換算表!$F$5,IF(N88="ベスト32",点数換算表!$G$5,"")))))))</f>
        <v>0</v>
      </c>
      <c r="P88" s="15"/>
      <c r="Q88" s="13">
        <f>IF(P88="",0,IF(P88="優勝",点数換算表!$B$6,IF(P88="準優勝",点数換算表!$C$6,IF(P88="ベスト4",点数換算表!$D$6,IF(P88="ベスト8",点数換算表!$E$6,IF(P88="ベスト16",点数換算表!$F$6,IF(P88="ベスト32",点数換算表!$G$6,"")))))))</f>
        <v>0</v>
      </c>
      <c r="R88" s="15"/>
      <c r="S88" s="13">
        <f>IF(R88="",0,IF(R88="優勝",点数換算表!$B$7,IF(R88="準優勝",点数換算表!$C$7,IF(R88="ベスト4",点数換算表!$D$7,IF(R88="ベスト8",点数換算表!$E$7,点数換算表!$F$7)))))</f>
        <v>0</v>
      </c>
      <c r="T88" s="15"/>
      <c r="U88" s="13">
        <f>IF(T88="",0,IF(T88="優勝",点数換算表!$B$8,IF(T88="準優勝",点数換算表!$C$8,IF(T88="ベスト4",点数換算表!$D$8,IF(T88="ベスト8",点数換算表!$E$8,点数換算表!$F$8)))))</f>
        <v>0</v>
      </c>
      <c r="V88" s="15"/>
      <c r="W88" s="13">
        <f>IF(V88="",0,IF(V88="優勝",点数換算表!$B$13,IF(V88="準優勝",点数換算表!$C$13,IF(V88="ベスト4",点数換算表!$D$13,点数換算表!$E$13))))</f>
        <v>0</v>
      </c>
      <c r="X88" s="15"/>
      <c r="Y88" s="13">
        <f>IF(X88="",0,IF(X88="優勝",点数換算表!$B$14,IF(X88="準優勝",点数換算表!$C$14,IF(X88="ベスト4",点数換算表!$D$14,点数換算表!$E$14))))</f>
        <v>0</v>
      </c>
      <c r="Z88" s="15" t="s">
        <v>7</v>
      </c>
      <c r="AA88" s="13">
        <f>IF(Z88="",0,IF(Z88="優勝",点数換算表!$B$15,IF(Z88="準優勝",点数換算表!$C$15,IF(Z88="ベスト4",点数換算表!$D$15,IF(Z88="ベスト8",点数換算表!$E$15,IF(Z88="ベスト16",点数換算表!$F$15,""))))))</f>
        <v>16</v>
      </c>
      <c r="AB88" s="15"/>
      <c r="AC88" s="13">
        <f>IF(AB88="",0,IF(AB88="優勝",点数換算表!$B$16,IF(AB88="準優勝",点数換算表!$C$16,IF(AB88="ベスト4",点数換算表!$D$16,IF(AB88="ベスト8",点数換算表!$E$16,IF(AB88="ベスト16",点数換算表!$F$16,IF(AB88="ベスト32",点数換算表!$G$16,"")))))))</f>
        <v>0</v>
      </c>
      <c r="AD88" s="15"/>
      <c r="AE88" s="13">
        <f>IF(AD88="",0,IF(AD88="優勝",点数換算表!$B$17,IF(AD88="準優勝",点数換算表!$C$17,IF(AD88="ベスト4",点数換算表!$D$17,IF(AD88="ベスト8",点数換算表!$E$17,IF(AD88="ベスト16",点数換算表!$F$17,IF(AD88="ベスト32",点数換算表!$G$17,"")))))))</f>
        <v>0</v>
      </c>
      <c r="AF88" s="15"/>
      <c r="AG88" s="13">
        <f>IF(AF88="",0,IF(AF88="優勝",点数換算表!$B$18,IF(AF88="準優勝",点数換算表!$C$18,IF(AF88="ベスト4",点数換算表!$D$18,IF(AF88="ベスト8",点数換算表!$E$18,点数換算表!$F$18)))))</f>
        <v>0</v>
      </c>
      <c r="AH88" s="15"/>
      <c r="AI88" s="13">
        <f>IF(AH88="",0,IF(AH88="優勝",点数換算表!$B$19,IF(AH88="準優勝",点数換算表!$C$19,IF(AH88="ベスト4",点数換算表!$D$19,IF(AH88="ベスト8",点数換算表!$E$19,点数換算表!$F$19)))))</f>
        <v>0</v>
      </c>
    </row>
    <row r="89" spans="1:35">
      <c r="A89" s="13">
        <v>86</v>
      </c>
      <c r="B89" s="13" t="s">
        <v>183</v>
      </c>
      <c r="C89" s="13" t="s">
        <v>181</v>
      </c>
      <c r="D89" s="13">
        <v>3</v>
      </c>
      <c r="E89" s="18" t="s">
        <v>179</v>
      </c>
      <c r="F89" s="27" t="s">
        <v>540</v>
      </c>
      <c r="G89" s="13">
        <f t="shared" si="3"/>
        <v>32</v>
      </c>
      <c r="H89" s="15"/>
      <c r="I89" s="13">
        <f>IF(H89="",0,IF(H89="優勝",[2]点数換算表!$B$2,IF(H89="準優勝",[2]点数換算表!$C$2,IF(H89="ベスト4",[2]点数換算表!$D$2,[2]点数換算表!$E$2))))</f>
        <v>0</v>
      </c>
      <c r="J89" s="15"/>
      <c r="K89" s="13">
        <f>IF(J89="",0,IF(J89="優勝",点数換算表!$B$3,IF(J89="準優勝",点数換算表!$C$3,IF(J89="ベスト4",点数換算表!$D$3,点数換算表!$E$3))))</f>
        <v>0</v>
      </c>
      <c r="L89" s="15"/>
      <c r="M89" s="13">
        <f>IF(L89="",0,IF(L89="優勝",点数換算表!$B$4,IF(L89="準優勝",点数換算表!$C$4,IF(L89="ベスト4",点数換算表!$D$4,IF(L89="ベスト8",点数換算表!$E$4,IF(L89="ベスト16",点数換算表!$F$4,""))))))</f>
        <v>0</v>
      </c>
      <c r="N89" s="15"/>
      <c r="O89" s="13">
        <f>IF(N89="",0,IF(N89="優勝",点数換算表!$B$5,IF(N89="準優勝",点数換算表!$C$5,IF(N89="ベスト4",点数換算表!$D$5,IF(N89="ベスト8",点数換算表!$E$5,IF(N89="ベスト16",点数換算表!$F$5,IF(N89="ベスト32",点数換算表!$G$5,"")))))))</f>
        <v>0</v>
      </c>
      <c r="P89" s="15"/>
      <c r="Q89" s="13">
        <f>IF(P89="",0,IF(P89="優勝",点数換算表!$B$6,IF(P89="準優勝",点数換算表!$C$6,IF(P89="ベスト4",点数換算表!$D$6,IF(P89="ベスト8",点数換算表!$E$6,IF(P89="ベスト16",点数換算表!$F$6,IF(P89="ベスト32",点数換算表!$G$6,"")))))))</f>
        <v>0</v>
      </c>
      <c r="R89" s="15"/>
      <c r="S89" s="13">
        <f>IF(R89="",0,IF(R89="優勝",点数換算表!$B$7,IF(R89="準優勝",点数換算表!$C$7,IF(R89="ベスト4",点数換算表!$D$7,IF(R89="ベスト8",点数換算表!$E$7,点数換算表!$F$7)))))</f>
        <v>0</v>
      </c>
      <c r="T89" s="15"/>
      <c r="U89" s="13">
        <f>IF(T89="",0,IF(T89="優勝",点数換算表!$B$8,IF(T89="準優勝",点数換算表!$C$8,IF(T89="ベスト4",点数換算表!$D$8,IF(T89="ベスト8",点数換算表!$E$8,点数換算表!$F$8)))))</f>
        <v>0</v>
      </c>
      <c r="V89" s="15"/>
      <c r="W89" s="13">
        <f>IF(V89="",0,IF(V89="優勝",点数換算表!$B$13,IF(V89="準優勝",点数換算表!$C$13,IF(V89="ベスト4",点数換算表!$D$13,点数換算表!$E$13))))</f>
        <v>0</v>
      </c>
      <c r="X89" s="15"/>
      <c r="Y89" s="13">
        <f>IF(X89="",0,IF(X89="優勝",点数換算表!$B$14,IF(X89="準優勝",点数換算表!$C$14,IF(X89="ベスト4",点数換算表!$D$14,点数換算表!$E$14))))</f>
        <v>0</v>
      </c>
      <c r="Z89" s="15" t="s">
        <v>9</v>
      </c>
      <c r="AA89" s="13">
        <f>IF(Z89="",0,IF(Z89="優勝",点数換算表!$B$15,IF(Z89="準優勝",点数換算表!$C$15,IF(Z89="ベスト4",点数換算表!$D$15,IF(Z89="ベスト8",点数換算表!$E$15,IF(Z89="ベスト16",点数換算表!$F$15,""))))))</f>
        <v>32</v>
      </c>
      <c r="AB89" s="15"/>
      <c r="AC89" s="13">
        <f>IF(AB89="",0,IF(AB89="優勝",点数換算表!$B$16,IF(AB89="準優勝",点数換算表!$C$16,IF(AB89="ベスト4",点数換算表!$D$16,IF(AB89="ベスト8",点数換算表!$E$16,IF(AB89="ベスト16",点数換算表!$F$16,IF(AB89="ベスト32",点数換算表!$G$16,"")))))))</f>
        <v>0</v>
      </c>
      <c r="AD89" s="15"/>
      <c r="AE89" s="13">
        <f>IF(AD89="",0,IF(AD89="優勝",点数換算表!$B$17,IF(AD89="準優勝",点数換算表!$C$17,IF(AD89="ベスト4",点数換算表!$D$17,IF(AD89="ベスト8",点数換算表!$E$17,IF(AD89="ベスト16",点数換算表!$F$17,IF(AD89="ベスト32",点数換算表!$G$17,"")))))))</f>
        <v>0</v>
      </c>
      <c r="AF89" s="15"/>
      <c r="AG89" s="13">
        <f>IF(AF89="",0,IF(AF89="優勝",点数換算表!$B$18,IF(AF89="準優勝",点数換算表!$C$18,IF(AF89="ベスト4",点数換算表!$D$18,IF(AF89="ベスト8",点数換算表!$E$18,点数換算表!$F$18)))))</f>
        <v>0</v>
      </c>
      <c r="AH89" s="15"/>
      <c r="AI89" s="13">
        <f>IF(AH89="",0,IF(AH89="優勝",点数換算表!$B$19,IF(AH89="準優勝",点数換算表!$C$19,IF(AH89="ベスト4",点数換算表!$D$19,IF(AH89="ベスト8",点数換算表!$E$19,点数換算表!$F$19)))))</f>
        <v>0</v>
      </c>
    </row>
    <row r="90" spans="1:35">
      <c r="A90" s="13">
        <v>87</v>
      </c>
      <c r="B90" s="13" t="s">
        <v>340</v>
      </c>
      <c r="C90" s="13" t="s">
        <v>334</v>
      </c>
      <c r="D90" s="13">
        <v>3</v>
      </c>
      <c r="E90" s="21" t="s">
        <v>333</v>
      </c>
      <c r="F90" s="27" t="s">
        <v>540</v>
      </c>
      <c r="G90" s="13">
        <f t="shared" si="3"/>
        <v>32</v>
      </c>
      <c r="H90" s="15"/>
      <c r="I90" s="13">
        <f>IF(H90="",0,IF(H90="優勝",[1]点数換算表!$B$2,IF(H90="準優勝",[1]点数換算表!$C$2,IF(H90="ベスト4",[1]点数換算表!$D$2,[1]点数換算表!$E$2))))</f>
        <v>0</v>
      </c>
      <c r="J90" s="15"/>
      <c r="K90" s="13">
        <f>IF(J90="",0,IF(J90="優勝",点数換算表!$B$3,IF(J90="準優勝",点数換算表!$C$3,IF(J90="ベスト4",点数換算表!$D$3,点数換算表!$E$3))))</f>
        <v>0</v>
      </c>
      <c r="L90" s="15"/>
      <c r="M90" s="13">
        <f>IF(L90="",0,IF(L90="優勝",点数換算表!$B$4,IF(L90="準優勝",点数換算表!$C$4,IF(L90="ベスト4",点数換算表!$D$4,IF(L90="ベスト8",点数換算表!$E$4,IF(L90="ベスト16",点数換算表!$F$4,""))))))</f>
        <v>0</v>
      </c>
      <c r="N90" s="15"/>
      <c r="O90" s="13">
        <f>IF(N90="",0,IF(N90="優勝",点数換算表!$B$5,IF(N90="準優勝",点数換算表!$C$5,IF(N90="ベスト4",点数換算表!$D$5,IF(N90="ベスト8",点数換算表!$E$5,IF(N90="ベスト16",点数換算表!$F$5,IF(N90="ベスト32",点数換算表!$G$5,"")))))))</f>
        <v>0</v>
      </c>
      <c r="P90" s="15"/>
      <c r="Q90" s="13">
        <f>IF(P90="",0,IF(P90="優勝",点数換算表!$B$6,IF(P90="準優勝",点数換算表!$C$6,IF(P90="ベスト4",点数換算表!$D$6,IF(P90="ベスト8",点数換算表!$E$6,IF(P90="ベスト16",点数換算表!$F$6,IF(P90="ベスト32",点数換算表!$G$6,"")))))))</f>
        <v>0</v>
      </c>
      <c r="R90" s="15"/>
      <c r="S90" s="13">
        <f>IF(R90="",0,IF(R90="優勝",点数換算表!$B$7,IF(R90="準優勝",点数換算表!$C$7,IF(R90="ベスト4",点数換算表!$D$7,IF(R90="ベスト8",点数換算表!$E$7,点数換算表!$F$7)))))</f>
        <v>0</v>
      </c>
      <c r="T90" s="15"/>
      <c r="U90" s="13">
        <f>IF(T90="",0,IF(T90="優勝",点数換算表!$B$8,IF(T90="準優勝",点数換算表!$C$8,IF(T90="ベスト4",点数換算表!$D$8,IF(T90="ベスト8",点数換算表!$E$8,点数換算表!$F$8)))))</f>
        <v>0</v>
      </c>
      <c r="V90" s="15"/>
      <c r="W90" s="13">
        <f>IF(V90="",0,IF(V90="優勝",点数換算表!$B$13,IF(V90="準優勝",点数換算表!$C$13,IF(V90="ベスト4",点数換算表!$D$13,点数換算表!$E$13))))</f>
        <v>0</v>
      </c>
      <c r="X90" s="15"/>
      <c r="Y90" s="13">
        <f>IF(X90="",0,IF(X90="優勝",点数換算表!$B$14,IF(X90="準優勝",点数換算表!$C$14,IF(X90="ベスト4",点数換算表!$D$14,点数換算表!$E$14))))</f>
        <v>0</v>
      </c>
      <c r="Z90" s="15" t="s">
        <v>9</v>
      </c>
      <c r="AA90" s="13">
        <f>IF(Z90="",0,IF(Z90="優勝",点数換算表!$B$15,IF(Z90="準優勝",点数換算表!$C$15,IF(Z90="ベスト4",点数換算表!$D$15,IF(Z90="ベスト8",点数換算表!$E$15,IF(Z90="ベスト16",点数換算表!$F$15,""))))))</f>
        <v>32</v>
      </c>
      <c r="AB90" s="15"/>
      <c r="AC90" s="13">
        <f>IF(AB90="",0,IF(AB90="優勝",点数換算表!$B$16,IF(AB90="準優勝",点数換算表!$C$16,IF(AB90="ベスト4",点数換算表!$D$16,IF(AB90="ベスト8",点数換算表!$E$16,IF(AB90="ベスト16",点数換算表!$F$16,IF(AB90="ベスト32",点数換算表!$G$16,"")))))))</f>
        <v>0</v>
      </c>
      <c r="AD90" s="15"/>
      <c r="AE90" s="13">
        <f>IF(AD90="",0,IF(AD90="優勝",点数換算表!$B$17,IF(AD90="準優勝",点数換算表!$C$17,IF(AD90="ベスト4",点数換算表!$D$17,IF(AD90="ベスト8",点数換算表!$E$17,IF(AD90="ベスト16",点数換算表!$F$17,IF(AD90="ベスト32",点数換算表!$G$17,"")))))))</f>
        <v>0</v>
      </c>
      <c r="AF90" s="15"/>
      <c r="AG90" s="13">
        <f>IF(AF90="",0,IF(AF90="優勝",点数換算表!$B$18,IF(AF90="準優勝",点数換算表!$C$18,IF(AF90="ベスト4",点数換算表!$D$18,IF(AF90="ベスト8",点数換算表!$E$18,点数換算表!$F$18)))))</f>
        <v>0</v>
      </c>
      <c r="AH90" s="15"/>
      <c r="AI90" s="13">
        <f>IF(AH90="",0,IF(AH90="優勝",点数換算表!$B$19,IF(AH90="準優勝",点数換算表!$C$19,IF(AH90="ベスト4",点数換算表!$D$19,IF(AH90="ベスト8",点数換算表!$E$19,点数換算表!$F$19)))))</f>
        <v>0</v>
      </c>
    </row>
    <row r="91" spans="1:35">
      <c r="A91" s="13">
        <v>88</v>
      </c>
      <c r="B91" s="13" t="s">
        <v>476</v>
      </c>
      <c r="C91" s="13" t="s">
        <v>466</v>
      </c>
      <c r="D91" s="13">
        <v>2</v>
      </c>
      <c r="E91" s="25" t="s">
        <v>467</v>
      </c>
      <c r="F91" s="26" t="s">
        <v>539</v>
      </c>
      <c r="G91" s="13">
        <f t="shared" ref="G91:G114" si="4">MAX(I91,K91)+SUM(M91:U91)+MAX(W91,Y91)+SUM(AA91:AI91)</f>
        <v>32</v>
      </c>
      <c r="H91" s="15"/>
      <c r="I91" s="13">
        <f>IF(H91="",0,IF(H91="優勝",[5]点数換算表!$B$2,IF(H91="準優勝",[5]点数換算表!$C$2,IF(H91="ベスト4",[5]点数換算表!$D$2,[5]点数換算表!$E$2))))</f>
        <v>0</v>
      </c>
      <c r="J91" s="15"/>
      <c r="K91" s="13">
        <f>IF(J91="",0,IF(J91="優勝",点数換算表!$B$3,IF(J91="準優勝",点数換算表!$C$3,IF(J91="ベスト4",点数換算表!$D$3,点数換算表!$E$3))))</f>
        <v>0</v>
      </c>
      <c r="L91" s="15"/>
      <c r="M91" s="13">
        <f>IF(L91="",0,IF(L91="優勝",点数換算表!$B$4,IF(L91="準優勝",点数換算表!$C$4,IF(L91="ベスト4",点数換算表!$D$4,IF(L91="ベスト8",点数換算表!$E$4,IF(L91="ベスト16",点数換算表!$F$4,""))))))</f>
        <v>0</v>
      </c>
      <c r="N91" s="15"/>
      <c r="O91" s="13">
        <f>IF(N91="",0,IF(N91="優勝",点数換算表!$B$5,IF(N91="準優勝",点数換算表!$C$5,IF(N91="ベスト4",点数換算表!$D$5,IF(N91="ベスト8",点数換算表!$E$5,IF(N91="ベスト16",点数換算表!$F$5,IF(N91="ベスト32",点数換算表!$G$5,"")))))))</f>
        <v>0</v>
      </c>
      <c r="P91" s="15"/>
      <c r="Q91" s="13">
        <f>IF(P91="",0,IF(P91="優勝",点数換算表!$B$6,IF(P91="準優勝",点数換算表!$C$6,IF(P91="ベスト4",点数換算表!$D$6,IF(P91="ベスト8",点数換算表!$E$6,IF(P91="ベスト16",点数換算表!$F$6,IF(P91="ベスト32",点数換算表!$G$6,"")))))))</f>
        <v>0</v>
      </c>
      <c r="R91" s="15"/>
      <c r="S91" s="13">
        <f>IF(R91="",0,IF(R91="優勝",点数換算表!$B$7,IF(R91="準優勝",点数換算表!$C$7,IF(R91="ベスト4",点数換算表!$D$7,IF(R91="ベスト8",点数換算表!$E$7,点数換算表!$F$7)))))</f>
        <v>0</v>
      </c>
      <c r="T91" s="15"/>
      <c r="U91" s="13">
        <f>IF(T91="",0,IF(T91="優勝",点数換算表!$B$8,IF(T91="準優勝",点数換算表!$C$8,IF(T91="ベスト4",点数換算表!$D$8,IF(T91="ベスト8",点数換算表!$E$8,点数換算表!$F$8)))))</f>
        <v>0</v>
      </c>
      <c r="V91" s="15"/>
      <c r="W91" s="13">
        <f>IF(V91="",0,IF(V91="優勝",点数換算表!$B$13,IF(V91="準優勝",点数換算表!$C$13,IF(V91="ベスト4",点数換算表!$D$13,点数換算表!$E$13))))</f>
        <v>0</v>
      </c>
      <c r="X91" s="15"/>
      <c r="Y91" s="13">
        <f>IF(X91="",0,IF(X91="優勝",点数換算表!$B$14,IF(X91="準優勝",点数換算表!$C$14,IF(X91="ベスト4",点数換算表!$D$14,点数換算表!$E$14))))</f>
        <v>0</v>
      </c>
      <c r="Z91" s="15" t="s">
        <v>9</v>
      </c>
      <c r="AA91" s="13">
        <f>IF(Z91="",0,IF(Z91="優勝",点数換算表!$B$15,IF(Z91="準優勝",点数換算表!$C$15,IF(Z91="ベスト4",点数換算表!$D$15,IF(Z91="ベスト8",点数換算表!$E$15,IF(Z91="ベスト16",点数換算表!$F$15,""))))))</f>
        <v>32</v>
      </c>
      <c r="AB91" s="15"/>
      <c r="AC91" s="13">
        <f>IF(AB91="",0,IF(AB91="優勝",点数換算表!$B$16,IF(AB91="準優勝",点数換算表!$C$16,IF(AB91="ベスト4",点数換算表!$D$16,IF(AB91="ベスト8",点数換算表!$E$16,IF(AB91="ベスト16",点数換算表!$F$16,IF(AB91="ベスト32",点数換算表!$G$16,"")))))))</f>
        <v>0</v>
      </c>
      <c r="AD91" s="15"/>
      <c r="AE91" s="13">
        <f>IF(AD91="",0,IF(AD91="優勝",点数換算表!$B$17,IF(AD91="準優勝",点数換算表!$C$17,IF(AD91="ベスト4",点数換算表!$D$17,IF(AD91="ベスト8",点数換算表!$E$17,IF(AD91="ベスト16",点数換算表!$F$17,IF(AD91="ベスト32",点数換算表!$G$17,"")))))))</f>
        <v>0</v>
      </c>
      <c r="AF91" s="15"/>
      <c r="AG91" s="13">
        <f>IF(AF91="",0,IF(AF91="優勝",点数換算表!$B$18,IF(AF91="準優勝",点数換算表!$C$18,IF(AF91="ベスト4",点数換算表!$D$18,IF(AF91="ベスト8",点数換算表!$E$18,点数換算表!$F$18)))))</f>
        <v>0</v>
      </c>
      <c r="AH91" s="15"/>
      <c r="AI91" s="13">
        <f>IF(AH91="",0,IF(AH91="優勝",点数換算表!$B$19,IF(AH91="準優勝",点数換算表!$C$19,IF(AH91="ベスト4",点数換算表!$D$19,IF(AH91="ベスト8",点数換算表!$E$19,点数換算表!$F$19)))))</f>
        <v>0</v>
      </c>
    </row>
    <row r="92" spans="1:35">
      <c r="A92" s="13">
        <v>89</v>
      </c>
      <c r="B92" s="13" t="s">
        <v>341</v>
      </c>
      <c r="C92" s="13" t="s">
        <v>332</v>
      </c>
      <c r="D92" s="13">
        <v>2</v>
      </c>
      <c r="E92" s="21" t="s">
        <v>333</v>
      </c>
      <c r="F92" s="27" t="s">
        <v>540</v>
      </c>
      <c r="G92" s="13">
        <f t="shared" si="4"/>
        <v>20</v>
      </c>
      <c r="H92" s="15"/>
      <c r="I92" s="13">
        <f>IF(H92="",0,IF(H92="優勝",[1]点数換算表!$B$2,IF(H92="準優勝",[1]点数換算表!$C$2,IF(H92="ベスト4",[1]点数換算表!$D$2,[1]点数換算表!$E$2))))</f>
        <v>0</v>
      </c>
      <c r="J92" s="15"/>
      <c r="K92" s="13">
        <f>IF(J92="",0,IF(J92="優勝",点数換算表!$B$3,IF(J92="準優勝",点数換算表!$C$3,IF(J92="ベスト4",点数換算表!$D$3,点数換算表!$E$3))))</f>
        <v>0</v>
      </c>
      <c r="L92" s="15" t="s">
        <v>7</v>
      </c>
      <c r="M92" s="13">
        <f>IF(L92="",0,IF(L92="優勝",点数換算表!$B$4,IF(L92="準優勝",点数換算表!$C$4,IF(L92="ベスト4",点数換算表!$D$4,IF(L92="ベスト8",点数換算表!$E$4,IF(L92="ベスト16",点数換算表!$F$4,""))))))</f>
        <v>20</v>
      </c>
      <c r="N92" s="15"/>
      <c r="O92" s="13">
        <f>IF(N92="",0,IF(N92="優勝",点数換算表!$B$5,IF(N92="準優勝",点数換算表!$C$5,IF(N92="ベスト4",点数換算表!$D$5,IF(N92="ベスト8",点数換算表!$E$5,IF(N92="ベスト16",点数換算表!$F$5,IF(N92="ベスト32",点数換算表!$G$5,"")))))))</f>
        <v>0</v>
      </c>
      <c r="P92" s="15"/>
      <c r="Q92" s="13">
        <f>IF(P92="",0,IF(P92="優勝",点数換算表!$B$6,IF(P92="準優勝",点数換算表!$C$6,IF(P92="ベスト4",点数換算表!$D$6,IF(P92="ベスト8",点数換算表!$E$6,IF(P92="ベスト16",点数換算表!$F$6,IF(P92="ベスト32",点数換算表!$G$6,"")))))))</f>
        <v>0</v>
      </c>
      <c r="R92" s="15"/>
      <c r="S92" s="13">
        <f>IF(R92="",0,IF(R92="優勝",点数換算表!$B$7,IF(R92="準優勝",点数換算表!$C$7,IF(R92="ベスト4",点数換算表!$D$7,IF(R92="ベスト8",点数換算表!$E$7,点数換算表!$F$7)))))</f>
        <v>0</v>
      </c>
      <c r="T92" s="15"/>
      <c r="U92" s="13">
        <f>IF(T92="",0,IF(T92="優勝",点数換算表!$B$8,IF(T92="準優勝",点数換算表!$C$8,IF(T92="ベスト4",点数換算表!$D$8,IF(T92="ベスト8",点数換算表!$E$8,点数換算表!$F$8)))))</f>
        <v>0</v>
      </c>
      <c r="V92" s="15"/>
      <c r="W92" s="13">
        <f>IF(V92="",0,IF(V92="優勝",点数換算表!$B$13,IF(V92="準優勝",点数換算表!$C$13,IF(V92="ベスト4",点数換算表!$D$13,点数換算表!$E$13))))</f>
        <v>0</v>
      </c>
      <c r="X92" s="15"/>
      <c r="Y92" s="13">
        <f>IF(X92="",0,IF(X92="優勝",点数換算表!$B$14,IF(X92="準優勝",点数換算表!$C$14,IF(X92="ベスト4",点数換算表!$D$14,点数換算表!$E$14))))</f>
        <v>0</v>
      </c>
      <c r="Z92" s="15"/>
      <c r="AA92" s="13">
        <f>IF(Z92="",0,IF(Z92="優勝",点数換算表!$B$15,IF(Z92="準優勝",点数換算表!$C$15,IF(Z92="ベスト4",点数換算表!$D$15,IF(Z92="ベスト8",点数換算表!$E$15,IF(Z92="ベスト16",点数換算表!$F$15,""))))))</f>
        <v>0</v>
      </c>
      <c r="AB92" s="15"/>
      <c r="AC92" s="13">
        <f>IF(AB92="",0,IF(AB92="優勝",点数換算表!$B$16,IF(AB92="準優勝",点数換算表!$C$16,IF(AB92="ベスト4",点数換算表!$D$16,IF(AB92="ベスト8",点数換算表!$E$16,IF(AB92="ベスト16",点数換算表!$F$16,IF(AB92="ベスト32",点数換算表!$G$16,"")))))))</f>
        <v>0</v>
      </c>
      <c r="AD92" s="15"/>
      <c r="AE92" s="13">
        <f>IF(AD92="",0,IF(AD92="優勝",点数換算表!$B$17,IF(AD92="準優勝",点数換算表!$C$17,IF(AD92="ベスト4",点数換算表!$D$17,IF(AD92="ベスト8",点数換算表!$E$17,IF(AD92="ベスト16",点数換算表!$F$17,IF(AD92="ベスト32",点数換算表!$G$17,"")))))))</f>
        <v>0</v>
      </c>
      <c r="AF92" s="15"/>
      <c r="AG92" s="13">
        <f>IF(AF92="",0,IF(AF92="優勝",点数換算表!$B$18,IF(AF92="準優勝",点数換算表!$C$18,IF(AF92="ベスト4",点数換算表!$D$18,IF(AF92="ベスト8",点数換算表!$E$18,点数換算表!$F$18)))))</f>
        <v>0</v>
      </c>
      <c r="AH92" s="15"/>
      <c r="AI92" s="13">
        <f>IF(AH92="",0,IF(AH92="優勝",点数換算表!$B$19,IF(AH92="準優勝",点数換算表!$C$19,IF(AH92="ベスト4",点数換算表!$D$19,IF(AH92="ベスト8",点数換算表!$E$19,点数換算表!$F$19)))))</f>
        <v>0</v>
      </c>
    </row>
    <row r="93" spans="1:35">
      <c r="A93" s="13">
        <v>90</v>
      </c>
      <c r="B93" s="13" t="s">
        <v>343</v>
      </c>
      <c r="C93" s="13" t="s">
        <v>332</v>
      </c>
      <c r="D93" s="13">
        <v>1</v>
      </c>
      <c r="E93" s="21" t="s">
        <v>333</v>
      </c>
      <c r="F93" s="27" t="s">
        <v>540</v>
      </c>
      <c r="G93" s="13">
        <f t="shared" si="4"/>
        <v>20</v>
      </c>
      <c r="H93" s="15"/>
      <c r="I93" s="13">
        <f>IF(H93="",0,IF(H93="優勝",[1]点数換算表!$B$2,IF(H93="準優勝",[1]点数換算表!$C$2,IF(H93="ベスト4",[1]点数換算表!$D$2,[1]点数換算表!$E$2))))</f>
        <v>0</v>
      </c>
      <c r="J93" s="15"/>
      <c r="K93" s="13">
        <f>IF(J93="",0,IF(J93="優勝",点数換算表!$B$3,IF(J93="準優勝",点数換算表!$C$3,IF(J93="ベスト4",点数換算表!$D$3,点数換算表!$E$3))))</f>
        <v>0</v>
      </c>
      <c r="L93" s="15" t="s">
        <v>7</v>
      </c>
      <c r="M93" s="13">
        <f>IF(L93="",0,IF(L93="優勝",点数換算表!$B$4,IF(L93="準優勝",点数換算表!$C$4,IF(L93="ベスト4",点数換算表!$D$4,IF(L93="ベスト8",点数換算表!$E$4,IF(L93="ベスト16",点数換算表!$F$4,""))))))</f>
        <v>20</v>
      </c>
      <c r="N93" s="15"/>
      <c r="O93" s="13">
        <f>IF(N93="",0,IF(N93="優勝",点数換算表!$B$5,IF(N93="準優勝",点数換算表!$C$5,IF(N93="ベスト4",点数換算表!$D$5,IF(N93="ベスト8",点数換算表!$E$5,IF(N93="ベスト16",点数換算表!$F$5,IF(N93="ベスト32",点数換算表!$G$5,"")))))))</f>
        <v>0</v>
      </c>
      <c r="P93" s="15"/>
      <c r="Q93" s="13">
        <f>IF(P93="",0,IF(P93="優勝",点数換算表!$B$6,IF(P93="準優勝",点数換算表!$C$6,IF(P93="ベスト4",点数換算表!$D$6,IF(P93="ベスト8",点数換算表!$E$6,IF(P93="ベスト16",点数換算表!$F$6,IF(P93="ベスト32",点数換算表!$G$6,"")))))))</f>
        <v>0</v>
      </c>
      <c r="R93" s="15"/>
      <c r="S93" s="13">
        <f>IF(R93="",0,IF(R93="優勝",点数換算表!$B$7,IF(R93="準優勝",点数換算表!$C$7,IF(R93="ベスト4",点数換算表!$D$7,IF(R93="ベスト8",点数換算表!$E$7,点数換算表!$F$7)))))</f>
        <v>0</v>
      </c>
      <c r="T93" s="15"/>
      <c r="U93" s="13">
        <f>IF(T93="",0,IF(T93="優勝",点数換算表!$B$8,IF(T93="準優勝",点数換算表!$C$8,IF(T93="ベスト4",点数換算表!$D$8,IF(T93="ベスト8",点数換算表!$E$8,点数換算表!$F$8)))))</f>
        <v>0</v>
      </c>
      <c r="V93" s="15"/>
      <c r="W93" s="13">
        <f>IF(V93="",0,IF(V93="優勝",点数換算表!$B$13,IF(V93="準優勝",点数換算表!$C$13,IF(V93="ベスト4",点数換算表!$D$13,点数換算表!$E$13))))</f>
        <v>0</v>
      </c>
      <c r="X93" s="15"/>
      <c r="Y93" s="13">
        <f>IF(X93="",0,IF(X93="優勝",点数換算表!$B$14,IF(X93="準優勝",点数換算表!$C$14,IF(X93="ベスト4",点数換算表!$D$14,点数換算表!$E$14))))</f>
        <v>0</v>
      </c>
      <c r="Z93" s="15"/>
      <c r="AA93" s="13">
        <f>IF(Z93="",0,IF(Z93="優勝",点数換算表!$B$15,IF(Z93="準優勝",点数換算表!$C$15,IF(Z93="ベスト4",点数換算表!$D$15,IF(Z93="ベスト8",点数換算表!$E$15,IF(Z93="ベスト16",点数換算表!$F$15,""))))))</f>
        <v>0</v>
      </c>
      <c r="AB93" s="15"/>
      <c r="AC93" s="13">
        <f>IF(AB93="",0,IF(AB93="優勝",点数換算表!$B$16,IF(AB93="準優勝",点数換算表!$C$16,IF(AB93="ベスト4",点数換算表!$D$16,IF(AB93="ベスト8",点数換算表!$E$16,IF(AB93="ベスト16",点数換算表!$F$16,IF(AB93="ベスト32",点数換算表!$G$16,"")))))))</f>
        <v>0</v>
      </c>
      <c r="AD93" s="15"/>
      <c r="AE93" s="13">
        <f>IF(AD93="",0,IF(AD93="優勝",点数換算表!$B$17,IF(AD93="準優勝",点数換算表!$C$17,IF(AD93="ベスト4",点数換算表!$D$17,IF(AD93="ベスト8",点数換算表!$E$17,IF(AD93="ベスト16",点数換算表!$F$17,IF(AD93="ベスト32",点数換算表!$G$17,"")))))))</f>
        <v>0</v>
      </c>
      <c r="AF93" s="15"/>
      <c r="AG93" s="13">
        <f>IF(AF93="",0,IF(AF93="優勝",点数換算表!$B$18,IF(AF93="準優勝",点数換算表!$C$18,IF(AF93="ベスト4",点数換算表!$D$18,IF(AF93="ベスト8",点数換算表!$E$18,点数換算表!$F$18)))))</f>
        <v>0</v>
      </c>
      <c r="AH93" s="15"/>
      <c r="AI93" s="13">
        <f>IF(AH93="",0,IF(AH93="優勝",点数換算表!$B$19,IF(AH93="準優勝",点数換算表!$C$19,IF(AH93="ベスト4",点数換算表!$D$19,IF(AH93="ベスト8",点数換算表!$E$19,点数換算表!$F$19)))))</f>
        <v>0</v>
      </c>
    </row>
    <row r="94" spans="1:35">
      <c r="A94" s="13">
        <v>91</v>
      </c>
      <c r="B94" s="13" t="s">
        <v>344</v>
      </c>
      <c r="C94" s="13" t="s">
        <v>332</v>
      </c>
      <c r="D94" s="13">
        <v>3</v>
      </c>
      <c r="E94" s="21" t="s">
        <v>333</v>
      </c>
      <c r="F94" s="27" t="s">
        <v>540</v>
      </c>
      <c r="G94" s="13">
        <f t="shared" si="4"/>
        <v>20</v>
      </c>
      <c r="H94" s="15"/>
      <c r="I94" s="13">
        <f>IF(H94="",0,IF(H94="優勝",[1]点数換算表!$B$2,IF(H94="準優勝",[1]点数換算表!$C$2,IF(H94="ベスト4",[1]点数換算表!$D$2,[1]点数換算表!$E$2))))</f>
        <v>0</v>
      </c>
      <c r="J94" s="15"/>
      <c r="K94" s="13">
        <f>IF(J94="",0,IF(J94="優勝",点数換算表!$B$3,IF(J94="準優勝",点数換算表!$C$3,IF(J94="ベスト4",点数換算表!$D$3,点数換算表!$E$3))))</f>
        <v>0</v>
      </c>
      <c r="L94" s="15" t="s">
        <v>7</v>
      </c>
      <c r="M94" s="13">
        <f>IF(L94="",0,IF(L94="優勝",点数換算表!$B$4,IF(L94="準優勝",点数換算表!$C$4,IF(L94="ベスト4",点数換算表!$D$4,IF(L94="ベスト8",点数換算表!$E$4,IF(L94="ベスト16",点数換算表!$F$4,""))))))</f>
        <v>20</v>
      </c>
      <c r="N94" s="15"/>
      <c r="O94" s="13">
        <f>IF(N94="",0,IF(N94="優勝",点数換算表!$B$5,IF(N94="準優勝",点数換算表!$C$5,IF(N94="ベスト4",点数換算表!$D$5,IF(N94="ベスト8",点数換算表!$E$5,IF(N94="ベスト16",点数換算表!$F$5,IF(N94="ベスト32",点数換算表!$G$5,"")))))))</f>
        <v>0</v>
      </c>
      <c r="P94" s="15"/>
      <c r="Q94" s="13">
        <f>IF(P94="",0,IF(P94="優勝",点数換算表!$B$6,IF(P94="準優勝",点数換算表!$C$6,IF(P94="ベスト4",点数換算表!$D$6,IF(P94="ベスト8",点数換算表!$E$6,IF(P94="ベスト16",点数換算表!$F$6,IF(P94="ベスト32",点数換算表!$G$6,"")))))))</f>
        <v>0</v>
      </c>
      <c r="R94" s="15"/>
      <c r="S94" s="13">
        <f>IF(R94="",0,IF(R94="優勝",点数換算表!$B$7,IF(R94="準優勝",点数換算表!$C$7,IF(R94="ベスト4",点数換算表!$D$7,IF(R94="ベスト8",点数換算表!$E$7,点数換算表!$F$7)))))</f>
        <v>0</v>
      </c>
      <c r="T94" s="15"/>
      <c r="U94" s="13">
        <f>IF(T94="",0,IF(T94="優勝",点数換算表!$B$8,IF(T94="準優勝",点数換算表!$C$8,IF(T94="ベスト4",点数換算表!$D$8,IF(T94="ベスト8",点数換算表!$E$8,点数換算表!$F$8)))))</f>
        <v>0</v>
      </c>
      <c r="V94" s="15"/>
      <c r="W94" s="13">
        <f>IF(V94="",0,IF(V94="優勝",点数換算表!$B$13,IF(V94="準優勝",点数換算表!$C$13,IF(V94="ベスト4",点数換算表!$D$13,点数換算表!$E$13))))</f>
        <v>0</v>
      </c>
      <c r="X94" s="15"/>
      <c r="Y94" s="13">
        <f>IF(X94="",0,IF(X94="優勝",点数換算表!$B$14,IF(X94="準優勝",点数換算表!$C$14,IF(X94="ベスト4",点数換算表!$D$14,点数換算表!$E$14))))</f>
        <v>0</v>
      </c>
      <c r="Z94" s="15"/>
      <c r="AA94" s="13">
        <f>IF(Z94="",0,IF(Z94="優勝",点数換算表!$B$15,IF(Z94="準優勝",点数換算表!$C$15,IF(Z94="ベスト4",点数換算表!$D$15,IF(Z94="ベスト8",点数換算表!$E$15,IF(Z94="ベスト16",点数換算表!$F$15,""))))))</f>
        <v>0</v>
      </c>
      <c r="AB94" s="15"/>
      <c r="AC94" s="13">
        <f>IF(AB94="",0,IF(AB94="優勝",点数換算表!$B$16,IF(AB94="準優勝",点数換算表!$C$16,IF(AB94="ベスト4",点数換算表!$D$16,IF(AB94="ベスト8",点数換算表!$E$16,IF(AB94="ベスト16",点数換算表!$F$16,IF(AB94="ベスト32",点数換算表!$G$16,"")))))))</f>
        <v>0</v>
      </c>
      <c r="AD94" s="15"/>
      <c r="AE94" s="13">
        <f>IF(AD94="",0,IF(AD94="優勝",点数換算表!$B$17,IF(AD94="準優勝",点数換算表!$C$17,IF(AD94="ベスト4",点数換算表!$D$17,IF(AD94="ベスト8",点数換算表!$E$17,IF(AD94="ベスト16",点数換算表!$F$17,IF(AD94="ベスト32",点数換算表!$G$17,"")))))))</f>
        <v>0</v>
      </c>
      <c r="AF94" s="15"/>
      <c r="AG94" s="13">
        <f>IF(AF94="",0,IF(AF94="優勝",点数換算表!$B$18,IF(AF94="準優勝",点数換算表!$C$18,IF(AF94="ベスト4",点数換算表!$D$18,IF(AF94="ベスト8",点数換算表!$E$18,点数換算表!$F$18)))))</f>
        <v>0</v>
      </c>
      <c r="AH94" s="15"/>
      <c r="AI94" s="13">
        <f>IF(AH94="",0,IF(AH94="優勝",点数換算表!$B$19,IF(AH94="準優勝",点数換算表!$C$19,IF(AH94="ベスト4",点数換算表!$D$19,IF(AH94="ベスト8",点数換算表!$E$19,点数換算表!$F$19)))))</f>
        <v>0</v>
      </c>
    </row>
    <row r="95" spans="1:35">
      <c r="A95" s="13">
        <v>92</v>
      </c>
      <c r="B95" s="13" t="s">
        <v>345</v>
      </c>
      <c r="C95" s="13" t="s">
        <v>346</v>
      </c>
      <c r="D95" s="13">
        <v>1</v>
      </c>
      <c r="E95" s="21" t="s">
        <v>333</v>
      </c>
      <c r="F95" s="27" t="s">
        <v>540</v>
      </c>
      <c r="G95" s="13">
        <f t="shared" si="4"/>
        <v>20</v>
      </c>
      <c r="H95" s="15"/>
      <c r="I95" s="13">
        <f>IF(H95="",0,IF(H95="優勝",[1]点数換算表!$B$2,IF(H95="準優勝",[1]点数換算表!$C$2,IF(H95="ベスト4",[1]点数換算表!$D$2,[1]点数換算表!$E$2))))</f>
        <v>0</v>
      </c>
      <c r="J95" s="15"/>
      <c r="K95" s="13">
        <f>IF(J95="",0,IF(J95="優勝",点数換算表!$B$3,IF(J95="準優勝",点数換算表!$C$3,IF(J95="ベスト4",点数換算表!$D$3,点数換算表!$E$3))))</f>
        <v>0</v>
      </c>
      <c r="L95" s="15" t="s">
        <v>7</v>
      </c>
      <c r="M95" s="13">
        <f>IF(L95="",0,IF(L95="優勝",点数換算表!$B$4,IF(L95="準優勝",点数換算表!$C$4,IF(L95="ベスト4",点数換算表!$D$4,IF(L95="ベスト8",点数換算表!$E$4,IF(L95="ベスト16",点数換算表!$F$4,""))))))</f>
        <v>20</v>
      </c>
      <c r="N95" s="15"/>
      <c r="O95" s="13">
        <f>IF(N95="",0,IF(N95="優勝",点数換算表!$B$5,IF(N95="準優勝",点数換算表!$C$5,IF(N95="ベスト4",点数換算表!$D$5,IF(N95="ベスト8",点数換算表!$E$5,IF(N95="ベスト16",点数換算表!$F$5,IF(N95="ベスト32",点数換算表!$G$5,"")))))))</f>
        <v>0</v>
      </c>
      <c r="P95" s="15"/>
      <c r="Q95" s="13">
        <f>IF(P95="",0,IF(P95="優勝",点数換算表!$B$6,IF(P95="準優勝",点数換算表!$C$6,IF(P95="ベスト4",点数換算表!$D$6,IF(P95="ベスト8",点数換算表!$E$6,IF(P95="ベスト16",点数換算表!$F$6,IF(P95="ベスト32",点数換算表!$G$6,"")))))))</f>
        <v>0</v>
      </c>
      <c r="R95" s="15"/>
      <c r="S95" s="13">
        <f>IF(R95="",0,IF(R95="優勝",点数換算表!$B$7,IF(R95="準優勝",点数換算表!$C$7,IF(R95="ベスト4",点数換算表!$D$7,IF(R95="ベスト8",点数換算表!$E$7,点数換算表!$F$7)))))</f>
        <v>0</v>
      </c>
      <c r="T95" s="15"/>
      <c r="U95" s="13">
        <f>IF(T95="",0,IF(T95="優勝",点数換算表!$B$8,IF(T95="準優勝",点数換算表!$C$8,IF(T95="ベスト4",点数換算表!$D$8,IF(T95="ベスト8",点数換算表!$E$8,点数換算表!$F$8)))))</f>
        <v>0</v>
      </c>
      <c r="V95" s="15"/>
      <c r="W95" s="13">
        <f>IF(V95="",0,IF(V95="優勝",点数換算表!$B$13,IF(V95="準優勝",点数換算表!$C$13,IF(V95="ベスト4",点数換算表!$D$13,点数換算表!$E$13))))</f>
        <v>0</v>
      </c>
      <c r="X95" s="15"/>
      <c r="Y95" s="13">
        <f>IF(X95="",0,IF(X95="優勝",点数換算表!$B$14,IF(X95="準優勝",点数換算表!$C$14,IF(X95="ベスト4",点数換算表!$D$14,点数換算表!$E$14))))</f>
        <v>0</v>
      </c>
      <c r="Z95" s="15"/>
      <c r="AA95" s="13">
        <f>IF(Z95="",0,IF(Z95="優勝",点数換算表!$B$15,IF(Z95="準優勝",点数換算表!$C$15,IF(Z95="ベスト4",点数換算表!$D$15,IF(Z95="ベスト8",点数換算表!$E$15,IF(Z95="ベスト16",点数換算表!$F$15,""))))))</f>
        <v>0</v>
      </c>
      <c r="AB95" s="15"/>
      <c r="AC95" s="13">
        <f>IF(AB95="",0,IF(AB95="優勝",点数換算表!$B$16,IF(AB95="準優勝",点数換算表!$C$16,IF(AB95="ベスト4",点数換算表!$D$16,IF(AB95="ベスト8",点数換算表!$E$16,IF(AB95="ベスト16",点数換算表!$F$16,IF(AB95="ベスト32",点数換算表!$G$16,"")))))))</f>
        <v>0</v>
      </c>
      <c r="AD95" s="15"/>
      <c r="AE95" s="13">
        <f>IF(AD95="",0,IF(AD95="優勝",点数換算表!$B$17,IF(AD95="準優勝",点数換算表!$C$17,IF(AD95="ベスト4",点数換算表!$D$17,IF(AD95="ベスト8",点数換算表!$E$17,IF(AD95="ベスト16",点数換算表!$F$17,IF(AD95="ベスト32",点数換算表!$G$17,"")))))))</f>
        <v>0</v>
      </c>
      <c r="AF95" s="15"/>
      <c r="AG95" s="13">
        <f>IF(AF95="",0,IF(AF95="優勝",点数換算表!$B$18,IF(AF95="準優勝",点数換算表!$C$18,IF(AF95="ベスト4",点数換算表!$D$18,IF(AF95="ベスト8",点数換算表!$E$18,点数換算表!$F$18)))))</f>
        <v>0</v>
      </c>
      <c r="AH95" s="15"/>
      <c r="AI95" s="13">
        <f>IF(AH95="",0,IF(AH95="優勝",点数換算表!$B$19,IF(AH95="準優勝",点数換算表!$C$19,IF(AH95="ベスト4",点数換算表!$D$19,IF(AH95="ベスト8",点数換算表!$E$19,点数換算表!$F$19)))))</f>
        <v>0</v>
      </c>
    </row>
    <row r="96" spans="1:35">
      <c r="A96" s="13">
        <v>93</v>
      </c>
      <c r="B96" s="13" t="s">
        <v>400</v>
      </c>
      <c r="C96" s="13" t="s">
        <v>391</v>
      </c>
      <c r="D96" s="13">
        <v>3</v>
      </c>
      <c r="E96" s="22" t="s">
        <v>389</v>
      </c>
      <c r="F96" s="26" t="s">
        <v>539</v>
      </c>
      <c r="G96" s="13">
        <f t="shared" si="4"/>
        <v>20</v>
      </c>
      <c r="H96" s="15"/>
      <c r="I96" s="13">
        <f>IF(H96="",0,IF(H96="優勝",[6]点数換算表!$B$2,IF(H96="準優勝",[6]点数換算表!$C$2,IF(H96="ベスト4",[6]点数換算表!$D$2,[6]点数換算表!$E$2))))</f>
        <v>0</v>
      </c>
      <c r="J96" s="15"/>
      <c r="K96" s="13">
        <f>IF(J96="",0,IF(J96="優勝",点数換算表!$B$3,IF(J96="準優勝",点数換算表!$C$3,IF(J96="ベスト4",点数換算表!$D$3,点数換算表!$E$3))))</f>
        <v>0</v>
      </c>
      <c r="L96" s="15" t="s">
        <v>7</v>
      </c>
      <c r="M96" s="13">
        <f>IF(L96="",0,IF(L96="優勝",点数換算表!$B$4,IF(L96="準優勝",点数換算表!$C$4,IF(L96="ベスト4",点数換算表!$D$4,IF(L96="ベスト8",点数換算表!$E$4,IF(L96="ベスト16",点数換算表!$F$4,""))))))</f>
        <v>20</v>
      </c>
      <c r="N96" s="15"/>
      <c r="O96" s="13">
        <f>IF(N96="",0,IF(N96="優勝",点数換算表!$B$5,IF(N96="準優勝",点数換算表!$C$5,IF(N96="ベスト4",点数換算表!$D$5,IF(N96="ベスト8",点数換算表!$E$5,IF(N96="ベスト16",点数換算表!$F$5,IF(N96="ベスト32",点数換算表!$G$5,"")))))))</f>
        <v>0</v>
      </c>
      <c r="P96" s="15"/>
      <c r="Q96" s="13">
        <f>IF(P96="",0,IF(P96="優勝",点数換算表!$B$6,IF(P96="準優勝",点数換算表!$C$6,IF(P96="ベスト4",点数換算表!$D$6,IF(P96="ベスト8",点数換算表!$E$6,IF(P96="ベスト16",点数換算表!$F$6,IF(P96="ベスト32",点数換算表!$G$6,"")))))))</f>
        <v>0</v>
      </c>
      <c r="R96" s="15"/>
      <c r="S96" s="13">
        <f>IF(R96="",0,IF(R96="優勝",点数換算表!$B$7,IF(R96="準優勝",点数換算表!$C$7,IF(R96="ベスト4",点数換算表!$D$7,IF(R96="ベスト8",点数換算表!$E$7,点数換算表!$F$7)))))</f>
        <v>0</v>
      </c>
      <c r="T96" s="15"/>
      <c r="U96" s="13">
        <f>IF(T96="",0,IF(T96="優勝",点数換算表!$B$8,IF(T96="準優勝",点数換算表!$C$8,IF(T96="ベスト4",点数換算表!$D$8,IF(T96="ベスト8",点数換算表!$E$8,点数換算表!$F$8)))))</f>
        <v>0</v>
      </c>
      <c r="V96" s="15"/>
      <c r="W96" s="13">
        <f>IF(V96="",0,IF(V96="優勝",点数換算表!$B$13,IF(V96="準優勝",点数換算表!$C$13,IF(V96="ベスト4",点数換算表!$D$13,点数換算表!$E$13))))</f>
        <v>0</v>
      </c>
      <c r="X96" s="15"/>
      <c r="Y96" s="13">
        <f>IF(X96="",0,IF(X96="優勝",点数換算表!$B$14,IF(X96="準優勝",点数換算表!$C$14,IF(X96="ベスト4",点数換算表!$D$14,点数換算表!$E$14))))</f>
        <v>0</v>
      </c>
      <c r="Z96" s="15"/>
      <c r="AA96" s="13">
        <f>IF(Z96="",0,IF(Z96="優勝",点数換算表!$B$15,IF(Z96="準優勝",点数換算表!$C$15,IF(Z96="ベスト4",点数換算表!$D$15,IF(Z96="ベスト8",点数換算表!$E$15,IF(Z96="ベスト16",点数換算表!$F$15,""))))))</f>
        <v>0</v>
      </c>
      <c r="AB96" s="15"/>
      <c r="AC96" s="13">
        <f>IF(AB96="",0,IF(AB96="優勝",点数換算表!$B$16,IF(AB96="準優勝",点数換算表!$C$16,IF(AB96="ベスト4",点数換算表!$D$16,IF(AB96="ベスト8",点数換算表!$E$16,IF(AB96="ベスト16",点数換算表!$F$16,IF(AB96="ベスト32",点数換算表!$G$16,"")))))))</f>
        <v>0</v>
      </c>
      <c r="AD96" s="15"/>
      <c r="AE96" s="13">
        <f>IF(AD96="",0,IF(AD96="優勝",点数換算表!$B$17,IF(AD96="準優勝",点数換算表!$C$17,IF(AD96="ベスト4",点数換算表!$D$17,IF(AD96="ベスト8",点数換算表!$E$17,IF(AD96="ベスト16",点数換算表!$F$17,IF(AD96="ベスト32",点数換算表!$G$17,"")))))))</f>
        <v>0</v>
      </c>
      <c r="AF96" s="15"/>
      <c r="AG96" s="13">
        <f>IF(AF96="",0,IF(AF96="優勝",点数換算表!$B$18,IF(AF96="準優勝",点数換算表!$C$18,IF(AF96="ベスト4",点数換算表!$D$18,IF(AF96="ベスト8",点数換算表!$E$18,点数換算表!$F$18)))))</f>
        <v>0</v>
      </c>
      <c r="AH96" s="15"/>
      <c r="AI96" s="13">
        <f>IF(AH96="",0,IF(AH96="優勝",点数換算表!$B$19,IF(AH96="準優勝",点数換算表!$C$19,IF(AH96="ベスト4",点数換算表!$D$19,IF(AH96="ベスト8",点数換算表!$E$19,点数換算表!$F$19)))))</f>
        <v>0</v>
      </c>
    </row>
    <row r="97" spans="1:35">
      <c r="A97" s="13">
        <v>94</v>
      </c>
      <c r="B97" s="13" t="s">
        <v>401</v>
      </c>
      <c r="C97" s="13" t="s">
        <v>402</v>
      </c>
      <c r="D97" s="13">
        <v>2</v>
      </c>
      <c r="E97" s="22" t="s">
        <v>389</v>
      </c>
      <c r="F97" s="26" t="s">
        <v>539</v>
      </c>
      <c r="G97" s="13">
        <f t="shared" si="4"/>
        <v>20</v>
      </c>
      <c r="H97" s="15"/>
      <c r="I97" s="13">
        <f>IF(H97="",0,IF(H97="優勝",[6]点数換算表!$B$2,IF(H97="準優勝",[6]点数換算表!$C$2,IF(H97="ベスト4",[6]点数換算表!$D$2,[6]点数換算表!$E$2))))</f>
        <v>0</v>
      </c>
      <c r="J97" s="15"/>
      <c r="K97" s="13">
        <f>IF(J97="",0,IF(J97="優勝",点数換算表!$B$3,IF(J97="準優勝",点数換算表!$C$3,IF(J97="ベスト4",点数換算表!$D$3,点数換算表!$E$3))))</f>
        <v>0</v>
      </c>
      <c r="L97" s="15" t="s">
        <v>7</v>
      </c>
      <c r="M97" s="13">
        <f>IF(L97="",0,IF(L97="優勝",点数換算表!$B$4,IF(L97="準優勝",点数換算表!$C$4,IF(L97="ベスト4",点数換算表!$D$4,IF(L97="ベスト8",点数換算表!$E$4,IF(L97="ベスト16",点数換算表!$F$4,""))))))</f>
        <v>20</v>
      </c>
      <c r="N97" s="15"/>
      <c r="O97" s="13">
        <f>IF(N97="",0,IF(N97="優勝",点数換算表!$B$5,IF(N97="準優勝",点数換算表!$C$5,IF(N97="ベスト4",点数換算表!$D$5,IF(N97="ベスト8",点数換算表!$E$5,IF(N97="ベスト16",点数換算表!$F$5,IF(N97="ベスト32",点数換算表!$G$5,"")))))))</f>
        <v>0</v>
      </c>
      <c r="P97" s="15"/>
      <c r="Q97" s="13">
        <f>IF(P97="",0,IF(P97="優勝",点数換算表!$B$6,IF(P97="準優勝",点数換算表!$C$6,IF(P97="ベスト4",点数換算表!$D$6,IF(P97="ベスト8",点数換算表!$E$6,IF(P97="ベスト16",点数換算表!$F$6,IF(P97="ベスト32",点数換算表!$G$6,"")))))))</f>
        <v>0</v>
      </c>
      <c r="R97" s="15"/>
      <c r="S97" s="13">
        <f>IF(R97="",0,IF(R97="優勝",点数換算表!$B$7,IF(R97="準優勝",点数換算表!$C$7,IF(R97="ベスト4",点数換算表!$D$7,IF(R97="ベスト8",点数換算表!$E$7,点数換算表!$F$7)))))</f>
        <v>0</v>
      </c>
      <c r="T97" s="15"/>
      <c r="U97" s="13">
        <f>IF(T97="",0,IF(T97="優勝",点数換算表!$B$8,IF(T97="準優勝",点数換算表!$C$8,IF(T97="ベスト4",点数換算表!$D$8,IF(T97="ベスト8",点数換算表!$E$8,点数換算表!$F$8)))))</f>
        <v>0</v>
      </c>
      <c r="V97" s="15"/>
      <c r="W97" s="13">
        <f>IF(V97="",0,IF(V97="優勝",点数換算表!$B$13,IF(V97="準優勝",点数換算表!$C$13,IF(V97="ベスト4",点数換算表!$D$13,点数換算表!$E$13))))</f>
        <v>0</v>
      </c>
      <c r="X97" s="15"/>
      <c r="Y97" s="13">
        <f>IF(X97="",0,IF(X97="優勝",点数換算表!$B$14,IF(X97="準優勝",点数換算表!$C$14,IF(X97="ベスト4",点数換算表!$D$14,点数換算表!$E$14))))</f>
        <v>0</v>
      </c>
      <c r="Z97" s="15"/>
      <c r="AA97" s="13">
        <f>IF(Z97="",0,IF(Z97="優勝",点数換算表!$B$15,IF(Z97="準優勝",点数換算表!$C$15,IF(Z97="ベスト4",点数換算表!$D$15,IF(Z97="ベスト8",点数換算表!$E$15,IF(Z97="ベスト16",点数換算表!$F$15,""))))))</f>
        <v>0</v>
      </c>
      <c r="AB97" s="15"/>
      <c r="AC97" s="13">
        <f>IF(AB97="",0,IF(AB97="優勝",点数換算表!$B$16,IF(AB97="準優勝",点数換算表!$C$16,IF(AB97="ベスト4",点数換算表!$D$16,IF(AB97="ベスト8",点数換算表!$E$16,IF(AB97="ベスト16",点数換算表!$F$16,IF(AB97="ベスト32",点数換算表!$G$16,"")))))))</f>
        <v>0</v>
      </c>
      <c r="AD97" s="15"/>
      <c r="AE97" s="13">
        <f>IF(AD97="",0,IF(AD97="優勝",点数換算表!$B$17,IF(AD97="準優勝",点数換算表!$C$17,IF(AD97="ベスト4",点数換算表!$D$17,IF(AD97="ベスト8",点数換算表!$E$17,IF(AD97="ベスト16",点数換算表!$F$17,IF(AD97="ベスト32",点数換算表!$G$17,"")))))))</f>
        <v>0</v>
      </c>
      <c r="AF97" s="15"/>
      <c r="AG97" s="13">
        <f>IF(AF97="",0,IF(AF97="優勝",点数換算表!$B$18,IF(AF97="準優勝",点数換算表!$C$18,IF(AF97="ベスト4",点数換算表!$D$18,IF(AF97="ベスト8",点数換算表!$E$18,点数換算表!$F$18)))))</f>
        <v>0</v>
      </c>
      <c r="AH97" s="15"/>
      <c r="AI97" s="13">
        <f>IF(AH97="",0,IF(AH97="優勝",点数換算表!$B$19,IF(AH97="準優勝",点数換算表!$C$19,IF(AH97="ベスト4",点数換算表!$D$19,IF(AH97="ベスト8",点数換算表!$E$19,点数換算表!$F$19)))))</f>
        <v>0</v>
      </c>
    </row>
    <row r="98" spans="1:35">
      <c r="A98" s="13">
        <v>95</v>
      </c>
      <c r="B98" s="13" t="s">
        <v>403</v>
      </c>
      <c r="C98" s="13" t="s">
        <v>404</v>
      </c>
      <c r="D98" s="13">
        <v>2</v>
      </c>
      <c r="E98" s="22" t="s">
        <v>389</v>
      </c>
      <c r="F98" s="26" t="s">
        <v>539</v>
      </c>
      <c r="G98" s="13">
        <f t="shared" si="4"/>
        <v>20</v>
      </c>
      <c r="H98" s="15"/>
      <c r="I98" s="13">
        <f>IF(H98="",0,IF(H98="優勝",[6]点数換算表!$B$2,IF(H98="準優勝",[6]点数換算表!$C$2,IF(H98="ベスト4",[6]点数換算表!$D$2,[6]点数換算表!$E$2))))</f>
        <v>0</v>
      </c>
      <c r="J98" s="15"/>
      <c r="K98" s="13">
        <f>IF(J98="",0,IF(J98="優勝",点数換算表!$B$3,IF(J98="準優勝",点数換算表!$C$3,IF(J98="ベスト4",点数換算表!$D$3,点数換算表!$E$3))))</f>
        <v>0</v>
      </c>
      <c r="L98" s="15" t="s">
        <v>7</v>
      </c>
      <c r="M98" s="13">
        <f>IF(L98="",0,IF(L98="優勝",点数換算表!$B$4,IF(L98="準優勝",点数換算表!$C$4,IF(L98="ベスト4",点数換算表!$D$4,IF(L98="ベスト8",点数換算表!$E$4,IF(L98="ベスト16",点数換算表!$F$4,""))))))</f>
        <v>20</v>
      </c>
      <c r="N98" s="15"/>
      <c r="O98" s="13">
        <f>IF(N98="",0,IF(N98="優勝",点数換算表!$B$5,IF(N98="準優勝",点数換算表!$C$5,IF(N98="ベスト4",点数換算表!$D$5,IF(N98="ベスト8",点数換算表!$E$5,IF(N98="ベスト16",点数換算表!$F$5,IF(N98="ベスト32",点数換算表!$G$5,"")))))))</f>
        <v>0</v>
      </c>
      <c r="P98" s="15"/>
      <c r="Q98" s="13">
        <f>IF(P98="",0,IF(P98="優勝",点数換算表!$B$6,IF(P98="準優勝",点数換算表!$C$6,IF(P98="ベスト4",点数換算表!$D$6,IF(P98="ベスト8",点数換算表!$E$6,IF(P98="ベスト16",点数換算表!$F$6,IF(P98="ベスト32",点数換算表!$G$6,"")))))))</f>
        <v>0</v>
      </c>
      <c r="R98" s="15"/>
      <c r="S98" s="13">
        <f>IF(R98="",0,IF(R98="優勝",点数換算表!$B$7,IF(R98="準優勝",点数換算表!$C$7,IF(R98="ベスト4",点数換算表!$D$7,IF(R98="ベスト8",点数換算表!$E$7,点数換算表!$F$7)))))</f>
        <v>0</v>
      </c>
      <c r="T98" s="15"/>
      <c r="U98" s="13">
        <f>IF(T98="",0,IF(T98="優勝",点数換算表!$B$8,IF(T98="準優勝",点数換算表!$C$8,IF(T98="ベスト4",点数換算表!$D$8,IF(T98="ベスト8",点数換算表!$E$8,点数換算表!$F$8)))))</f>
        <v>0</v>
      </c>
      <c r="V98" s="15"/>
      <c r="W98" s="13">
        <f>IF(V98="",0,IF(V98="優勝",点数換算表!$B$13,IF(V98="準優勝",点数換算表!$C$13,IF(V98="ベスト4",点数換算表!$D$13,点数換算表!$E$13))))</f>
        <v>0</v>
      </c>
      <c r="X98" s="15"/>
      <c r="Y98" s="13">
        <f>IF(X98="",0,IF(X98="優勝",点数換算表!$B$14,IF(X98="準優勝",点数換算表!$C$14,IF(X98="ベスト4",点数換算表!$D$14,点数換算表!$E$14))))</f>
        <v>0</v>
      </c>
      <c r="Z98" s="15"/>
      <c r="AA98" s="13">
        <f>IF(Z98="",0,IF(Z98="優勝",点数換算表!$B$15,IF(Z98="準優勝",点数換算表!$C$15,IF(Z98="ベスト4",点数換算表!$D$15,IF(Z98="ベスト8",点数換算表!$E$15,IF(Z98="ベスト16",点数換算表!$F$15,""))))))</f>
        <v>0</v>
      </c>
      <c r="AB98" s="15"/>
      <c r="AC98" s="13">
        <f>IF(AB98="",0,IF(AB98="優勝",点数換算表!$B$16,IF(AB98="準優勝",点数換算表!$C$16,IF(AB98="ベスト4",点数換算表!$D$16,IF(AB98="ベスト8",点数換算表!$E$16,IF(AB98="ベスト16",点数換算表!$F$16,IF(AB98="ベスト32",点数換算表!$G$16,"")))))))</f>
        <v>0</v>
      </c>
      <c r="AD98" s="15"/>
      <c r="AE98" s="13">
        <f>IF(AD98="",0,IF(AD98="優勝",点数換算表!$B$17,IF(AD98="準優勝",点数換算表!$C$17,IF(AD98="ベスト4",点数換算表!$D$17,IF(AD98="ベスト8",点数換算表!$E$17,IF(AD98="ベスト16",点数換算表!$F$17,IF(AD98="ベスト32",点数換算表!$G$17,"")))))))</f>
        <v>0</v>
      </c>
      <c r="AF98" s="15"/>
      <c r="AG98" s="13">
        <f>IF(AF98="",0,IF(AF98="優勝",点数換算表!$B$18,IF(AF98="準優勝",点数換算表!$C$18,IF(AF98="ベスト4",点数換算表!$D$18,IF(AF98="ベスト8",点数換算表!$E$18,点数換算表!$F$18)))))</f>
        <v>0</v>
      </c>
      <c r="AH98" s="15"/>
      <c r="AI98" s="13">
        <f>IF(AH98="",0,IF(AH98="優勝",点数換算表!$B$19,IF(AH98="準優勝",点数換算表!$C$19,IF(AH98="ベスト4",点数換算表!$D$19,IF(AH98="ベスト8",点数換算表!$E$19,点数換算表!$F$19)))))</f>
        <v>0</v>
      </c>
    </row>
    <row r="99" spans="1:35">
      <c r="A99" s="13">
        <v>96</v>
      </c>
      <c r="B99" s="13" t="s">
        <v>405</v>
      </c>
      <c r="C99" s="13" t="s">
        <v>406</v>
      </c>
      <c r="D99" s="13">
        <v>2</v>
      </c>
      <c r="E99" s="22" t="s">
        <v>389</v>
      </c>
      <c r="F99" s="26" t="s">
        <v>539</v>
      </c>
      <c r="G99" s="13">
        <f t="shared" si="4"/>
        <v>20</v>
      </c>
      <c r="H99" s="15"/>
      <c r="I99" s="13">
        <f>IF(H99="",0,IF(H99="優勝",[6]点数換算表!$B$2,IF(H99="準優勝",[6]点数換算表!$C$2,IF(H99="ベスト4",[6]点数換算表!$D$2,[6]点数換算表!$E$2))))</f>
        <v>0</v>
      </c>
      <c r="J99" s="15"/>
      <c r="K99" s="13">
        <f>IF(J99="",0,IF(J99="優勝",点数換算表!$B$3,IF(J99="準優勝",点数換算表!$C$3,IF(J99="ベスト4",点数換算表!$D$3,点数換算表!$E$3))))</f>
        <v>0</v>
      </c>
      <c r="L99" s="15" t="s">
        <v>7</v>
      </c>
      <c r="M99" s="13">
        <f>IF(L99="",0,IF(L99="優勝",点数換算表!$B$4,IF(L99="準優勝",点数換算表!$C$4,IF(L99="ベスト4",点数換算表!$D$4,IF(L99="ベスト8",点数換算表!$E$4,IF(L99="ベスト16",点数換算表!$F$4,""))))))</f>
        <v>20</v>
      </c>
      <c r="N99" s="15"/>
      <c r="O99" s="13">
        <f>IF(N99="",0,IF(N99="優勝",点数換算表!$B$5,IF(N99="準優勝",点数換算表!$C$5,IF(N99="ベスト4",点数換算表!$D$5,IF(N99="ベスト8",点数換算表!$E$5,IF(N99="ベスト16",点数換算表!$F$5,IF(N99="ベスト32",点数換算表!$G$5,"")))))))</f>
        <v>0</v>
      </c>
      <c r="P99" s="15"/>
      <c r="Q99" s="13">
        <f>IF(P99="",0,IF(P99="優勝",点数換算表!$B$6,IF(P99="準優勝",点数換算表!$C$6,IF(P99="ベスト4",点数換算表!$D$6,IF(P99="ベスト8",点数換算表!$E$6,IF(P99="ベスト16",点数換算表!$F$6,IF(P99="ベスト32",点数換算表!$G$6,"")))))))</f>
        <v>0</v>
      </c>
      <c r="R99" s="15"/>
      <c r="S99" s="13">
        <f>IF(R99="",0,IF(R99="優勝",点数換算表!$B$7,IF(R99="準優勝",点数換算表!$C$7,IF(R99="ベスト4",点数換算表!$D$7,IF(R99="ベスト8",点数換算表!$E$7,点数換算表!$F$7)))))</f>
        <v>0</v>
      </c>
      <c r="T99" s="15"/>
      <c r="U99" s="13">
        <f>IF(T99="",0,IF(T99="優勝",点数換算表!$B$8,IF(T99="準優勝",点数換算表!$C$8,IF(T99="ベスト4",点数換算表!$D$8,IF(T99="ベスト8",点数換算表!$E$8,点数換算表!$F$8)))))</f>
        <v>0</v>
      </c>
      <c r="V99" s="15"/>
      <c r="W99" s="13">
        <f>IF(V99="",0,IF(V99="優勝",点数換算表!$B$13,IF(V99="準優勝",点数換算表!$C$13,IF(V99="ベスト4",点数換算表!$D$13,点数換算表!$E$13))))</f>
        <v>0</v>
      </c>
      <c r="X99" s="15"/>
      <c r="Y99" s="13">
        <f>IF(X99="",0,IF(X99="優勝",点数換算表!$B$14,IF(X99="準優勝",点数換算表!$C$14,IF(X99="ベスト4",点数換算表!$D$14,点数換算表!$E$14))))</f>
        <v>0</v>
      </c>
      <c r="Z99" s="15"/>
      <c r="AA99" s="13">
        <f>IF(Z99="",0,IF(Z99="優勝",点数換算表!$B$15,IF(Z99="準優勝",点数換算表!$C$15,IF(Z99="ベスト4",点数換算表!$D$15,IF(Z99="ベスト8",点数換算表!$E$15,IF(Z99="ベスト16",点数換算表!$F$15,""))))))</f>
        <v>0</v>
      </c>
      <c r="AB99" s="15"/>
      <c r="AC99" s="13">
        <f>IF(AB99="",0,IF(AB99="優勝",点数換算表!$B$16,IF(AB99="準優勝",点数換算表!$C$16,IF(AB99="ベスト4",点数換算表!$D$16,IF(AB99="ベスト8",点数換算表!$E$16,IF(AB99="ベスト16",点数換算表!$F$16,IF(AB99="ベスト32",点数換算表!$G$16,"")))))))</f>
        <v>0</v>
      </c>
      <c r="AD99" s="15"/>
      <c r="AE99" s="13">
        <f>IF(AD99="",0,IF(AD99="優勝",点数換算表!$B$17,IF(AD99="準優勝",点数換算表!$C$17,IF(AD99="ベスト4",点数換算表!$D$17,IF(AD99="ベスト8",点数換算表!$E$17,IF(AD99="ベスト16",点数換算表!$F$17,IF(AD99="ベスト32",点数換算表!$G$17,"")))))))</f>
        <v>0</v>
      </c>
      <c r="AF99" s="15"/>
      <c r="AG99" s="13">
        <f>IF(AF99="",0,IF(AF99="優勝",点数換算表!$B$18,IF(AF99="準優勝",点数換算表!$C$18,IF(AF99="ベスト4",点数換算表!$D$18,IF(AF99="ベスト8",点数換算表!$E$18,点数換算表!$F$18)))))</f>
        <v>0</v>
      </c>
      <c r="AH99" s="15"/>
      <c r="AI99" s="13">
        <f>IF(AH99="",0,IF(AH99="優勝",点数換算表!$B$19,IF(AH99="準優勝",点数換算表!$C$19,IF(AH99="ベスト4",点数換算表!$D$19,IF(AH99="ベスト8",点数換算表!$E$19,点数換算表!$F$19)))))</f>
        <v>0</v>
      </c>
    </row>
    <row r="100" spans="1:35">
      <c r="A100" s="13">
        <v>97</v>
      </c>
      <c r="B100" s="13" t="s">
        <v>477</v>
      </c>
      <c r="C100" s="13" t="s">
        <v>466</v>
      </c>
      <c r="D100" s="13">
        <v>3</v>
      </c>
      <c r="E100" s="25" t="s">
        <v>467</v>
      </c>
      <c r="F100" s="26" t="s">
        <v>539</v>
      </c>
      <c r="G100" s="13">
        <f t="shared" si="4"/>
        <v>20</v>
      </c>
      <c r="H100" s="15"/>
      <c r="I100" s="13">
        <f>IF(H100="",0,IF(H100="優勝",[5]点数換算表!$B$2,IF(H100="準優勝",[5]点数換算表!$C$2,IF(H100="ベスト4",[5]点数換算表!$D$2,[5]点数換算表!$E$2))))</f>
        <v>0</v>
      </c>
      <c r="J100" s="15"/>
      <c r="K100" s="13">
        <f>IF(J100="",0,IF(J100="優勝",点数換算表!$B$3,IF(J100="準優勝",点数換算表!$C$3,IF(J100="ベスト4",点数換算表!$D$3,点数換算表!$E$3))))</f>
        <v>0</v>
      </c>
      <c r="L100" s="15" t="s">
        <v>7</v>
      </c>
      <c r="M100" s="13">
        <f>IF(L100="",0,IF(L100="優勝",点数換算表!$B$4,IF(L100="準優勝",点数換算表!$C$4,IF(L100="ベスト4",点数換算表!$D$4,IF(L100="ベスト8",点数換算表!$E$4,IF(L100="ベスト16",点数換算表!$F$4,""))))))</f>
        <v>20</v>
      </c>
      <c r="N100" s="15"/>
      <c r="O100" s="13">
        <f>IF(N100="",0,IF(N100="優勝",点数換算表!$B$5,IF(N100="準優勝",点数換算表!$C$5,IF(N100="ベスト4",点数換算表!$D$5,IF(N100="ベスト8",点数換算表!$E$5,IF(N100="ベスト16",点数換算表!$F$5,IF(N100="ベスト32",点数換算表!$G$5,"")))))))</f>
        <v>0</v>
      </c>
      <c r="P100" s="15"/>
      <c r="Q100" s="13">
        <f>IF(P100="",0,IF(P100="優勝",点数換算表!$B$6,IF(P100="準優勝",点数換算表!$C$6,IF(P100="ベスト4",点数換算表!$D$6,IF(P100="ベスト8",点数換算表!$E$6,IF(P100="ベスト16",点数換算表!$F$6,IF(P100="ベスト32",点数換算表!$G$6,"")))))))</f>
        <v>0</v>
      </c>
      <c r="R100" s="15"/>
      <c r="S100" s="13">
        <f>IF(R100="",0,IF(R100="優勝",点数換算表!$B$7,IF(R100="準優勝",点数換算表!$C$7,IF(R100="ベスト4",点数換算表!$D$7,IF(R100="ベスト8",点数換算表!$E$7,点数換算表!$F$7)))))</f>
        <v>0</v>
      </c>
      <c r="T100" s="15"/>
      <c r="U100" s="13">
        <f>IF(T100="",0,IF(T100="優勝",点数換算表!$B$8,IF(T100="準優勝",点数換算表!$C$8,IF(T100="ベスト4",点数換算表!$D$8,IF(T100="ベスト8",点数換算表!$E$8,点数換算表!$F$8)))))</f>
        <v>0</v>
      </c>
      <c r="V100" s="15"/>
      <c r="W100" s="13">
        <f>IF(V100="",0,IF(V100="優勝",点数換算表!$B$13,IF(V100="準優勝",点数換算表!$C$13,IF(V100="ベスト4",点数換算表!$D$13,点数換算表!$E$13))))</f>
        <v>0</v>
      </c>
      <c r="X100" s="15"/>
      <c r="Y100" s="13">
        <f>IF(X100="",0,IF(X100="優勝",点数換算表!$B$14,IF(X100="準優勝",点数換算表!$C$14,IF(X100="ベスト4",点数換算表!$D$14,点数換算表!$E$14))))</f>
        <v>0</v>
      </c>
      <c r="Z100" s="15"/>
      <c r="AA100" s="13">
        <f>IF(Z100="",0,IF(Z100="優勝",点数換算表!$B$15,IF(Z100="準優勝",点数換算表!$C$15,IF(Z100="ベスト4",点数換算表!$D$15,IF(Z100="ベスト8",点数換算表!$E$15,IF(Z100="ベスト16",点数換算表!$F$15,""))))))</f>
        <v>0</v>
      </c>
      <c r="AB100" s="15"/>
      <c r="AC100" s="13">
        <f>IF(AB100="",0,IF(AB100="優勝",点数換算表!$B$16,IF(AB100="準優勝",点数換算表!$C$16,IF(AB100="ベスト4",点数換算表!$D$16,IF(AB100="ベスト8",点数換算表!$E$16,IF(AB100="ベスト16",点数換算表!$F$16,IF(AB100="ベスト32",点数換算表!$G$16,"")))))))</f>
        <v>0</v>
      </c>
      <c r="AD100" s="15"/>
      <c r="AE100" s="13">
        <f>IF(AD100="",0,IF(AD100="優勝",点数換算表!$B$17,IF(AD100="準優勝",点数換算表!$C$17,IF(AD100="ベスト4",点数換算表!$D$17,IF(AD100="ベスト8",点数換算表!$E$17,IF(AD100="ベスト16",点数換算表!$F$17,IF(AD100="ベスト32",点数換算表!$G$17,"")))))))</f>
        <v>0</v>
      </c>
      <c r="AF100" s="15"/>
      <c r="AG100" s="13">
        <f>IF(AF100="",0,IF(AF100="優勝",点数換算表!$B$18,IF(AF100="準優勝",点数換算表!$C$18,IF(AF100="ベスト4",点数換算表!$D$18,IF(AF100="ベスト8",点数換算表!$E$18,点数換算表!$F$18)))))</f>
        <v>0</v>
      </c>
      <c r="AH100" s="15"/>
      <c r="AI100" s="13">
        <f>IF(AH100="",0,IF(AH100="優勝",点数換算表!$B$19,IF(AH100="準優勝",点数換算表!$C$19,IF(AH100="ベスト4",点数換算表!$D$19,IF(AH100="ベスト8",点数換算表!$E$19,点数換算表!$F$19)))))</f>
        <v>0</v>
      </c>
    </row>
    <row r="101" spans="1:35">
      <c r="A101" s="13">
        <v>98</v>
      </c>
      <c r="B101" s="13" t="s">
        <v>478</v>
      </c>
      <c r="C101" s="13" t="s">
        <v>466</v>
      </c>
      <c r="D101" s="13">
        <v>3</v>
      </c>
      <c r="E101" s="25" t="s">
        <v>467</v>
      </c>
      <c r="F101" s="26" t="s">
        <v>539</v>
      </c>
      <c r="G101" s="13">
        <f t="shared" si="4"/>
        <v>20</v>
      </c>
      <c r="H101" s="15"/>
      <c r="I101" s="13">
        <f>IF(H101="",0,IF(H101="優勝",[5]点数換算表!$B$2,IF(H101="準優勝",[5]点数換算表!$C$2,IF(H101="ベスト4",[5]点数換算表!$D$2,[5]点数換算表!$E$2))))</f>
        <v>0</v>
      </c>
      <c r="J101" s="15"/>
      <c r="K101" s="13">
        <f>IF(J101="",0,IF(J101="優勝",点数換算表!$B$3,IF(J101="準優勝",点数換算表!$C$3,IF(J101="ベスト4",点数換算表!$D$3,点数換算表!$E$3))))</f>
        <v>0</v>
      </c>
      <c r="L101" s="15" t="s">
        <v>7</v>
      </c>
      <c r="M101" s="13">
        <f>IF(L101="",0,IF(L101="優勝",点数換算表!$B$4,IF(L101="準優勝",点数換算表!$C$4,IF(L101="ベスト4",点数換算表!$D$4,IF(L101="ベスト8",点数換算表!$E$4,IF(L101="ベスト16",点数換算表!$F$4,""))))))</f>
        <v>20</v>
      </c>
      <c r="N101" s="15"/>
      <c r="O101" s="13">
        <f>IF(N101="",0,IF(N101="優勝",点数換算表!$B$5,IF(N101="準優勝",点数換算表!$C$5,IF(N101="ベスト4",点数換算表!$D$5,IF(N101="ベスト8",点数換算表!$E$5,IF(N101="ベスト16",点数換算表!$F$5,IF(N101="ベスト32",点数換算表!$G$5,"")))))))</f>
        <v>0</v>
      </c>
      <c r="P101" s="15"/>
      <c r="Q101" s="13">
        <f>IF(P101="",0,IF(P101="優勝",点数換算表!$B$6,IF(P101="準優勝",点数換算表!$C$6,IF(P101="ベスト4",点数換算表!$D$6,IF(P101="ベスト8",点数換算表!$E$6,IF(P101="ベスト16",点数換算表!$F$6,IF(P101="ベスト32",点数換算表!$G$6,"")))))))</f>
        <v>0</v>
      </c>
      <c r="R101" s="15"/>
      <c r="S101" s="13">
        <f>IF(R101="",0,IF(R101="優勝",点数換算表!$B$7,IF(R101="準優勝",点数換算表!$C$7,IF(R101="ベスト4",点数換算表!$D$7,IF(R101="ベスト8",点数換算表!$E$7,点数換算表!$F$7)))))</f>
        <v>0</v>
      </c>
      <c r="T101" s="15"/>
      <c r="U101" s="13">
        <f>IF(T101="",0,IF(T101="優勝",点数換算表!$B$8,IF(T101="準優勝",点数換算表!$C$8,IF(T101="ベスト4",点数換算表!$D$8,IF(T101="ベスト8",点数換算表!$E$8,点数換算表!$F$8)))))</f>
        <v>0</v>
      </c>
      <c r="V101" s="15"/>
      <c r="W101" s="13">
        <f>IF(V101="",0,IF(V101="優勝",点数換算表!$B$13,IF(V101="準優勝",点数換算表!$C$13,IF(V101="ベスト4",点数換算表!$D$13,点数換算表!$E$13))))</f>
        <v>0</v>
      </c>
      <c r="X101" s="15"/>
      <c r="Y101" s="13">
        <f>IF(X101="",0,IF(X101="優勝",点数換算表!$B$14,IF(X101="準優勝",点数換算表!$C$14,IF(X101="ベスト4",点数換算表!$D$14,点数換算表!$E$14))))</f>
        <v>0</v>
      </c>
      <c r="Z101" s="15"/>
      <c r="AA101" s="13">
        <f>IF(Z101="",0,IF(Z101="優勝",点数換算表!$B$15,IF(Z101="準優勝",点数換算表!$C$15,IF(Z101="ベスト4",点数換算表!$D$15,IF(Z101="ベスト8",点数換算表!$E$15,IF(Z101="ベスト16",点数換算表!$F$15,""))))))</f>
        <v>0</v>
      </c>
      <c r="AB101" s="15"/>
      <c r="AC101" s="13">
        <f>IF(AB101="",0,IF(AB101="優勝",点数換算表!$B$16,IF(AB101="準優勝",点数換算表!$C$16,IF(AB101="ベスト4",点数換算表!$D$16,IF(AB101="ベスト8",点数換算表!$E$16,IF(AB101="ベスト16",点数換算表!$F$16,IF(AB101="ベスト32",点数換算表!$G$16,"")))))))</f>
        <v>0</v>
      </c>
      <c r="AD101" s="15"/>
      <c r="AE101" s="13">
        <f>IF(AD101="",0,IF(AD101="優勝",点数換算表!$B$17,IF(AD101="準優勝",点数換算表!$C$17,IF(AD101="ベスト4",点数換算表!$D$17,IF(AD101="ベスト8",点数換算表!$E$17,IF(AD101="ベスト16",点数換算表!$F$17,IF(AD101="ベスト32",点数換算表!$G$17,"")))))))</f>
        <v>0</v>
      </c>
      <c r="AF101" s="15"/>
      <c r="AG101" s="13">
        <f>IF(AF101="",0,IF(AF101="優勝",点数換算表!$B$18,IF(AF101="準優勝",点数換算表!$C$18,IF(AF101="ベスト4",点数換算表!$D$18,IF(AF101="ベスト8",点数換算表!$E$18,点数換算表!$F$18)))))</f>
        <v>0</v>
      </c>
      <c r="AH101" s="15"/>
      <c r="AI101" s="13">
        <f>IF(AH101="",0,IF(AH101="優勝",点数換算表!$B$19,IF(AH101="準優勝",点数換算表!$C$19,IF(AH101="ベスト4",点数換算表!$D$19,IF(AH101="ベスト8",点数換算表!$E$19,点数換算表!$F$19)))))</f>
        <v>0</v>
      </c>
    </row>
    <row r="102" spans="1:35">
      <c r="A102" s="13">
        <v>99</v>
      </c>
      <c r="B102" s="13" t="s">
        <v>480</v>
      </c>
      <c r="C102" s="13" t="s">
        <v>471</v>
      </c>
      <c r="D102" s="13">
        <v>2</v>
      </c>
      <c r="E102" s="25" t="s">
        <v>467</v>
      </c>
      <c r="F102" s="26" t="s">
        <v>539</v>
      </c>
      <c r="G102" s="13">
        <f t="shared" si="4"/>
        <v>20</v>
      </c>
      <c r="H102" s="15"/>
      <c r="I102" s="13">
        <f>IF(H102="",0,IF(H102="優勝",[5]点数換算表!$B$2,IF(H102="準優勝",[5]点数換算表!$C$2,IF(H102="ベスト4",[5]点数換算表!$D$2,[5]点数換算表!$E$2))))</f>
        <v>0</v>
      </c>
      <c r="J102" s="15"/>
      <c r="K102" s="13">
        <f>IF(J102="",0,IF(J102="優勝",点数換算表!$B$3,IF(J102="準優勝",点数換算表!$C$3,IF(J102="ベスト4",点数換算表!$D$3,点数換算表!$E$3))))</f>
        <v>0</v>
      </c>
      <c r="L102" s="15" t="s">
        <v>7</v>
      </c>
      <c r="M102" s="13">
        <f>IF(L102="",0,IF(L102="優勝",点数換算表!$B$4,IF(L102="準優勝",点数換算表!$C$4,IF(L102="ベスト4",点数換算表!$D$4,IF(L102="ベスト8",点数換算表!$E$4,IF(L102="ベスト16",点数換算表!$F$4,""))))))</f>
        <v>20</v>
      </c>
      <c r="N102" s="15"/>
      <c r="O102" s="13">
        <f>IF(N102="",0,IF(N102="優勝",点数換算表!$B$5,IF(N102="準優勝",点数換算表!$C$5,IF(N102="ベスト4",点数換算表!$D$5,IF(N102="ベスト8",点数換算表!$E$5,IF(N102="ベスト16",点数換算表!$F$5,IF(N102="ベスト32",点数換算表!$G$5,"")))))))</f>
        <v>0</v>
      </c>
      <c r="P102" s="15"/>
      <c r="Q102" s="13">
        <f>IF(P102="",0,IF(P102="優勝",点数換算表!$B$6,IF(P102="準優勝",点数換算表!$C$6,IF(P102="ベスト4",点数換算表!$D$6,IF(P102="ベスト8",点数換算表!$E$6,IF(P102="ベスト16",点数換算表!$F$6,IF(P102="ベスト32",点数換算表!$G$6,"")))))))</f>
        <v>0</v>
      </c>
      <c r="R102" s="15"/>
      <c r="S102" s="13">
        <f>IF(R102="",0,IF(R102="優勝",点数換算表!$B$7,IF(R102="準優勝",点数換算表!$C$7,IF(R102="ベスト4",点数換算表!$D$7,IF(R102="ベスト8",点数換算表!$E$7,点数換算表!$F$7)))))</f>
        <v>0</v>
      </c>
      <c r="T102" s="15"/>
      <c r="U102" s="13">
        <f>IF(T102="",0,IF(T102="優勝",点数換算表!$B$8,IF(T102="準優勝",点数換算表!$C$8,IF(T102="ベスト4",点数換算表!$D$8,IF(T102="ベスト8",点数換算表!$E$8,点数換算表!$F$8)))))</f>
        <v>0</v>
      </c>
      <c r="V102" s="15"/>
      <c r="W102" s="13">
        <f>IF(V102="",0,IF(V102="優勝",点数換算表!$B$13,IF(V102="準優勝",点数換算表!$C$13,IF(V102="ベスト4",点数換算表!$D$13,点数換算表!$E$13))))</f>
        <v>0</v>
      </c>
      <c r="X102" s="15"/>
      <c r="Y102" s="13">
        <f>IF(X102="",0,IF(X102="優勝",点数換算表!$B$14,IF(X102="準優勝",点数換算表!$C$14,IF(X102="ベスト4",点数換算表!$D$14,点数換算表!$E$14))))</f>
        <v>0</v>
      </c>
      <c r="Z102" s="15"/>
      <c r="AA102" s="13">
        <f>IF(Z102="",0,IF(Z102="優勝",点数換算表!$B$15,IF(Z102="準優勝",点数換算表!$C$15,IF(Z102="ベスト4",点数換算表!$D$15,IF(Z102="ベスト8",点数換算表!$E$15,IF(Z102="ベスト16",点数換算表!$F$15,""))))))</f>
        <v>0</v>
      </c>
      <c r="AB102" s="15"/>
      <c r="AC102" s="13">
        <f>IF(AB102="",0,IF(AB102="優勝",点数換算表!$B$16,IF(AB102="準優勝",点数換算表!$C$16,IF(AB102="ベスト4",点数換算表!$D$16,IF(AB102="ベスト8",点数換算表!$E$16,IF(AB102="ベスト16",点数換算表!$F$16,IF(AB102="ベスト32",点数換算表!$G$16,"")))))))</f>
        <v>0</v>
      </c>
      <c r="AD102" s="15"/>
      <c r="AE102" s="13">
        <f>IF(AD102="",0,IF(AD102="優勝",点数換算表!$B$17,IF(AD102="準優勝",点数換算表!$C$17,IF(AD102="ベスト4",点数換算表!$D$17,IF(AD102="ベスト8",点数換算表!$E$17,IF(AD102="ベスト16",点数換算表!$F$17,IF(AD102="ベスト32",点数換算表!$G$17,"")))))))</f>
        <v>0</v>
      </c>
      <c r="AF102" s="15"/>
      <c r="AG102" s="13">
        <f>IF(AF102="",0,IF(AF102="優勝",点数換算表!$B$18,IF(AF102="準優勝",点数換算表!$C$18,IF(AF102="ベスト4",点数換算表!$D$18,IF(AF102="ベスト8",点数換算表!$E$18,点数換算表!$F$18)))))</f>
        <v>0</v>
      </c>
      <c r="AH102" s="15"/>
      <c r="AI102" s="13">
        <f>IF(AH102="",0,IF(AH102="優勝",点数換算表!$B$19,IF(AH102="準優勝",点数換算表!$C$19,IF(AH102="ベスト4",点数換算表!$D$19,IF(AH102="ベスト8",点数換算表!$E$19,点数換算表!$F$19)))))</f>
        <v>0</v>
      </c>
    </row>
    <row r="103" spans="1:35">
      <c r="A103" s="13">
        <v>100</v>
      </c>
      <c r="B103" s="13" t="s">
        <v>481</v>
      </c>
      <c r="C103" s="13" t="s">
        <v>479</v>
      </c>
      <c r="D103" s="13">
        <v>2</v>
      </c>
      <c r="E103" s="25" t="s">
        <v>467</v>
      </c>
      <c r="F103" s="26" t="s">
        <v>539</v>
      </c>
      <c r="G103" s="13">
        <f t="shared" si="4"/>
        <v>20</v>
      </c>
      <c r="H103" s="15"/>
      <c r="I103" s="13">
        <f>IF(H103="",0,IF(H103="優勝",[5]点数換算表!$B$2,IF(H103="準優勝",[5]点数換算表!$C$2,IF(H103="ベスト4",[5]点数換算表!$D$2,[5]点数換算表!$E$2))))</f>
        <v>0</v>
      </c>
      <c r="J103" s="15"/>
      <c r="K103" s="13">
        <f>IF(J103="",0,IF(J103="優勝",点数換算表!$B$3,IF(J103="準優勝",点数換算表!$C$3,IF(J103="ベスト4",点数換算表!$D$3,点数換算表!$E$3))))</f>
        <v>0</v>
      </c>
      <c r="L103" s="15" t="s">
        <v>7</v>
      </c>
      <c r="M103" s="13">
        <f>IF(L103="",0,IF(L103="優勝",点数換算表!$B$4,IF(L103="準優勝",点数換算表!$C$4,IF(L103="ベスト4",点数換算表!$D$4,IF(L103="ベスト8",点数換算表!$E$4,IF(L103="ベスト16",点数換算表!$F$4,""))))))</f>
        <v>20</v>
      </c>
      <c r="N103" s="15"/>
      <c r="O103" s="13">
        <f>IF(N103="",0,IF(N103="優勝",点数換算表!$B$5,IF(N103="準優勝",点数換算表!$C$5,IF(N103="ベスト4",点数換算表!$D$5,IF(N103="ベスト8",点数換算表!$E$5,IF(N103="ベスト16",点数換算表!$F$5,IF(N103="ベスト32",点数換算表!$G$5,"")))))))</f>
        <v>0</v>
      </c>
      <c r="P103" s="15"/>
      <c r="Q103" s="13">
        <f>IF(P103="",0,IF(P103="優勝",点数換算表!$B$6,IF(P103="準優勝",点数換算表!$C$6,IF(P103="ベスト4",点数換算表!$D$6,IF(P103="ベスト8",点数換算表!$E$6,IF(P103="ベスト16",点数換算表!$F$6,IF(P103="ベスト32",点数換算表!$G$6,"")))))))</f>
        <v>0</v>
      </c>
      <c r="R103" s="15"/>
      <c r="S103" s="13">
        <f>IF(R103="",0,IF(R103="優勝",点数換算表!$B$7,IF(R103="準優勝",点数換算表!$C$7,IF(R103="ベスト4",点数換算表!$D$7,IF(R103="ベスト8",点数換算表!$E$7,点数換算表!$F$7)))))</f>
        <v>0</v>
      </c>
      <c r="T103" s="15"/>
      <c r="U103" s="13">
        <f>IF(T103="",0,IF(T103="優勝",点数換算表!$B$8,IF(T103="準優勝",点数換算表!$C$8,IF(T103="ベスト4",点数換算表!$D$8,IF(T103="ベスト8",点数換算表!$E$8,点数換算表!$F$8)))))</f>
        <v>0</v>
      </c>
      <c r="V103" s="15"/>
      <c r="W103" s="13">
        <f>IF(V103="",0,IF(V103="優勝",点数換算表!$B$13,IF(V103="準優勝",点数換算表!$C$13,IF(V103="ベスト4",点数換算表!$D$13,点数換算表!$E$13))))</f>
        <v>0</v>
      </c>
      <c r="X103" s="15"/>
      <c r="Y103" s="13">
        <f>IF(X103="",0,IF(X103="優勝",点数換算表!$B$14,IF(X103="準優勝",点数換算表!$C$14,IF(X103="ベスト4",点数換算表!$D$14,点数換算表!$E$14))))</f>
        <v>0</v>
      </c>
      <c r="Z103" s="15"/>
      <c r="AA103" s="13">
        <f>IF(Z103="",0,IF(Z103="優勝",点数換算表!$B$15,IF(Z103="準優勝",点数換算表!$C$15,IF(Z103="ベスト4",点数換算表!$D$15,IF(Z103="ベスト8",点数換算表!$E$15,IF(Z103="ベスト16",点数換算表!$F$15,""))))))</f>
        <v>0</v>
      </c>
      <c r="AB103" s="15"/>
      <c r="AC103" s="13">
        <f>IF(AB103="",0,IF(AB103="優勝",点数換算表!$B$16,IF(AB103="準優勝",点数換算表!$C$16,IF(AB103="ベスト4",点数換算表!$D$16,IF(AB103="ベスト8",点数換算表!$E$16,IF(AB103="ベスト16",点数換算表!$F$16,IF(AB103="ベスト32",点数換算表!$G$16,"")))))))</f>
        <v>0</v>
      </c>
      <c r="AD103" s="15"/>
      <c r="AE103" s="13">
        <f>IF(AD103="",0,IF(AD103="優勝",点数換算表!$B$17,IF(AD103="準優勝",点数換算表!$C$17,IF(AD103="ベスト4",点数換算表!$D$17,IF(AD103="ベスト8",点数換算表!$E$17,IF(AD103="ベスト16",点数換算表!$F$17,IF(AD103="ベスト32",点数換算表!$G$17,"")))))))</f>
        <v>0</v>
      </c>
      <c r="AF103" s="15"/>
      <c r="AG103" s="13">
        <f>IF(AF103="",0,IF(AF103="優勝",点数換算表!$B$18,IF(AF103="準優勝",点数換算表!$C$18,IF(AF103="ベスト4",点数換算表!$D$18,IF(AF103="ベスト8",点数換算表!$E$18,点数換算表!$F$18)))))</f>
        <v>0</v>
      </c>
      <c r="AH103" s="15"/>
      <c r="AI103" s="13">
        <f>IF(AH103="",0,IF(AH103="優勝",点数換算表!$B$19,IF(AH103="準優勝",点数換算表!$C$19,IF(AH103="ベスト4",点数換算表!$D$19,IF(AH103="ベスト8",点数換算表!$E$19,点数換算表!$F$19)))))</f>
        <v>0</v>
      </c>
    </row>
    <row r="104" spans="1:35">
      <c r="A104" s="13">
        <v>101</v>
      </c>
      <c r="B104" s="13" t="s">
        <v>537</v>
      </c>
      <c r="C104" s="13" t="s">
        <v>149</v>
      </c>
      <c r="D104" s="13">
        <v>3</v>
      </c>
      <c r="E104" s="16" t="s">
        <v>177</v>
      </c>
      <c r="F104" s="26" t="s">
        <v>539</v>
      </c>
      <c r="G104" s="13">
        <f t="shared" si="4"/>
        <v>20</v>
      </c>
      <c r="H104" s="15"/>
      <c r="I104" s="13">
        <f>IF(H104="",0,IF(H104="優勝",[5]点数換算表!$B$2,IF(H104="準優勝",[5]点数換算表!$C$2,IF(H104="ベスト4",[5]点数換算表!$D$2,[5]点数換算表!$E$2))))</f>
        <v>0</v>
      </c>
      <c r="J104" s="15"/>
      <c r="K104" s="13">
        <f>IF(J104="",0,IF(J104="優勝",点数換算表!$B$3,IF(J104="準優勝",点数換算表!$C$3,IF(J104="ベスト4",点数換算表!$D$3,点数換算表!$E$3))))</f>
        <v>0</v>
      </c>
      <c r="L104" s="15" t="s">
        <v>7</v>
      </c>
      <c r="M104" s="13">
        <f>IF(L104="",0,IF(L104="優勝",点数換算表!$B$4,IF(L104="準優勝",点数換算表!$C$4,IF(L104="ベスト4",点数換算表!$D$4,IF(L104="ベスト8",点数換算表!$E$4,IF(L104="ベスト16",点数換算表!$F$4,""))))))</f>
        <v>20</v>
      </c>
      <c r="N104" s="15"/>
      <c r="O104" s="13">
        <f>IF(N104="",0,IF(N104="優勝",点数換算表!$B$5,IF(N104="準優勝",点数換算表!$C$5,IF(N104="ベスト4",点数換算表!$D$5,IF(N104="ベスト8",点数換算表!$E$5,IF(N104="ベスト16",点数換算表!$F$5,IF(N104="ベスト32",点数換算表!$G$5,"")))))))</f>
        <v>0</v>
      </c>
      <c r="P104" s="15"/>
      <c r="Q104" s="13">
        <f>IF(P104="",0,IF(P104="優勝",点数換算表!$B$6,IF(P104="準優勝",点数換算表!$C$6,IF(P104="ベスト4",点数換算表!$D$6,IF(P104="ベスト8",点数換算表!$E$6,IF(P104="ベスト16",点数換算表!$F$6,IF(P104="ベスト32",点数換算表!$G$6,"")))))))</f>
        <v>0</v>
      </c>
      <c r="R104" s="15"/>
      <c r="S104" s="13">
        <f>IF(R104="",0,IF(R104="優勝",点数換算表!$B$7,IF(R104="準優勝",点数換算表!$C$7,IF(R104="ベスト4",点数換算表!$D$7,IF(R104="ベスト8",点数換算表!$E$7,点数換算表!$F$7)))))</f>
        <v>0</v>
      </c>
      <c r="T104" s="15"/>
      <c r="U104" s="13">
        <f>IF(T104="",0,IF(T104="優勝",点数換算表!$B$8,IF(T104="準優勝",点数換算表!$C$8,IF(T104="ベスト4",点数換算表!$D$8,IF(T104="ベスト8",点数換算表!$E$8,点数換算表!$F$8)))))</f>
        <v>0</v>
      </c>
      <c r="V104" s="15"/>
      <c r="W104" s="13">
        <f>IF(V104="",0,IF(V104="優勝",点数換算表!$B$13,IF(V104="準優勝",点数換算表!$C$13,IF(V104="ベスト4",点数換算表!$D$13,点数換算表!$E$13))))</f>
        <v>0</v>
      </c>
      <c r="X104" s="15"/>
      <c r="Y104" s="13">
        <f>IF(X104="",0,IF(X104="優勝",点数換算表!$B$14,IF(X104="準優勝",点数換算表!$C$14,IF(X104="ベスト4",点数換算表!$D$14,点数換算表!$E$14))))</f>
        <v>0</v>
      </c>
      <c r="Z104" s="15"/>
      <c r="AA104" s="13">
        <f>IF(Z104="",0,IF(Z104="優勝",点数換算表!$B$15,IF(Z104="準優勝",点数換算表!$C$15,IF(Z104="ベスト4",点数換算表!$D$15,IF(Z104="ベスト8",点数換算表!$E$15,IF(Z104="ベスト16",点数換算表!$F$15,""))))))</f>
        <v>0</v>
      </c>
      <c r="AB104" s="15"/>
      <c r="AC104" s="13">
        <f>IF(AB104="",0,IF(AB104="優勝",点数換算表!$B$16,IF(AB104="準優勝",点数換算表!$C$16,IF(AB104="ベスト4",点数換算表!$D$16,IF(AB104="ベスト8",点数換算表!$E$16,IF(AB104="ベスト16",点数換算表!$F$16,IF(AB104="ベスト32",点数換算表!$G$16,"")))))))</f>
        <v>0</v>
      </c>
      <c r="AD104" s="15"/>
      <c r="AE104" s="13">
        <f>IF(AD104="",0,IF(AD104="優勝",点数換算表!$B$17,IF(AD104="準優勝",点数換算表!$C$17,IF(AD104="ベスト4",点数換算表!$D$17,IF(AD104="ベスト8",点数換算表!$E$17,IF(AD104="ベスト16",点数換算表!$F$17,IF(AD104="ベスト32",点数換算表!$G$17,"")))))))</f>
        <v>0</v>
      </c>
      <c r="AF104" s="15"/>
      <c r="AG104" s="13">
        <f>IF(AF104="",0,IF(AF104="優勝",点数換算表!$B$18,IF(AF104="準優勝",点数換算表!$C$18,IF(AF104="ベスト4",点数換算表!$D$18,IF(AF104="ベスト8",点数換算表!$E$18,点数換算表!$F$18)))))</f>
        <v>0</v>
      </c>
      <c r="AH104" s="15"/>
      <c r="AI104" s="13">
        <f>IF(AH104="",0,IF(AH104="優勝",点数換算表!$B$19,IF(AH104="準優勝",点数換算表!$C$19,IF(AH104="ベスト4",点数換算表!$D$19,IF(AH104="ベスト8",点数換算表!$E$19,点数換算表!$F$19)))))</f>
        <v>0</v>
      </c>
    </row>
    <row r="105" spans="1:35">
      <c r="A105" s="13">
        <v>102</v>
      </c>
      <c r="B105" s="13" t="s">
        <v>693</v>
      </c>
      <c r="C105" s="13" t="s">
        <v>557</v>
      </c>
      <c r="D105" s="13">
        <v>1</v>
      </c>
      <c r="E105" s="18" t="s">
        <v>179</v>
      </c>
      <c r="F105" s="27" t="s">
        <v>540</v>
      </c>
      <c r="G105" s="13">
        <f t="shared" si="4"/>
        <v>20</v>
      </c>
      <c r="H105" s="15"/>
      <c r="I105" s="13">
        <f>IF(H105="",0,IF(H105="優勝",点数換算表!$B$2,IF(H105="準優勝",点数換算表!$C$2,IF(H105="ベスト4",点数換算表!$D$2,点数換算表!$E$2))))</f>
        <v>0</v>
      </c>
      <c r="J105" s="15"/>
      <c r="K105" s="13">
        <f>IF(J105="",0,IF(J105="優勝",点数換算表!$B$3,IF(J105="準優勝",点数換算表!$C$3,IF(J105="ベスト4",点数換算表!$D$3,点数換算表!$E$3))))</f>
        <v>0</v>
      </c>
      <c r="L105" s="15" t="s">
        <v>7</v>
      </c>
      <c r="M105" s="13">
        <f>IF(L105="",0,IF(L105="優勝",点数換算表!$B$4,IF(L105="準優勝",点数換算表!$C$4,IF(L105="ベスト4",点数換算表!$D$4,IF(L105="ベスト8",点数換算表!$E$4,IF(L105="ベスト16",点数換算表!$F$4,""))))))</f>
        <v>20</v>
      </c>
      <c r="N105" s="15"/>
      <c r="O105" s="13">
        <f>IF(N105="",0,IF(N105="優勝",点数換算表!$B$5,IF(N105="準優勝",点数換算表!$C$5,IF(N105="ベスト4",点数換算表!$D$5,IF(N105="ベスト8",点数換算表!$E$5,IF(N105="ベスト16",点数換算表!$F$5,IF(N105="ベスト32",点数換算表!$G$5,"")))))))</f>
        <v>0</v>
      </c>
      <c r="P105" s="15"/>
      <c r="Q105" s="13">
        <f>IF(P105="",0,IF(P105="優勝",点数換算表!$B$6,IF(P105="準優勝",点数換算表!$C$6,IF(P105="ベスト4",点数換算表!$D$6,IF(P105="ベスト8",点数換算表!$E$6,IF(P105="ベスト16",点数換算表!$F$6,IF(P105="ベスト32",点数換算表!$G$6,"")))))))</f>
        <v>0</v>
      </c>
      <c r="R105" s="15"/>
      <c r="S105" s="13">
        <f>IF(R105="",0,IF(R105="優勝",点数換算表!$B$7,IF(R105="準優勝",点数換算表!$C$7,IF(R105="ベスト4",点数換算表!$D$7,IF(R105="ベスト8",点数換算表!$E$7,点数換算表!$F$7)))))</f>
        <v>0</v>
      </c>
      <c r="T105" s="15"/>
      <c r="U105" s="13">
        <f>IF(T105="",0,IF(T105="優勝",点数換算表!$B$8,IF(T105="準優勝",点数換算表!$C$8,IF(T105="ベスト4",点数換算表!$D$8,IF(T105="ベスト8",点数換算表!$E$8,点数換算表!$F$8)))))</f>
        <v>0</v>
      </c>
      <c r="V105" s="15"/>
      <c r="W105" s="13">
        <f>IF(V105="",0,IF(V105="優勝",点数換算表!$B$13,IF(V105="準優勝",点数換算表!$C$13,IF(V105="ベスト4",点数換算表!$D$13,点数換算表!$E$13))))</f>
        <v>0</v>
      </c>
      <c r="X105" s="15"/>
      <c r="Y105" s="13">
        <f>IF(X105="",0,IF(X105="優勝",点数換算表!$B$14,IF(X105="準優勝",点数換算表!$C$14,IF(X105="ベスト4",点数換算表!$D$14,点数換算表!$E$14))))</f>
        <v>0</v>
      </c>
      <c r="Z105" s="15"/>
      <c r="AA105" s="13">
        <f>IF(Z105="",0,IF(Z105="優勝",点数換算表!$B$15,IF(Z105="準優勝",点数換算表!$C$15,IF(Z105="ベスト4",点数換算表!$D$15,IF(Z105="ベスト8",点数換算表!$E$15,IF(Z105="ベスト16",点数換算表!$F$15,""))))))</f>
        <v>0</v>
      </c>
      <c r="AB105" s="15"/>
      <c r="AC105" s="13">
        <f>IF(AB105="",0,IF(AB105="優勝",点数換算表!$B$16,IF(AB105="準優勝",点数換算表!$C$16,IF(AB105="ベスト4",点数換算表!$D$16,IF(AB105="ベスト8",点数換算表!$E$16,IF(AB105="ベスト16",点数換算表!$F$16,IF(AB105="ベスト32",点数換算表!$G$16,"")))))))</f>
        <v>0</v>
      </c>
      <c r="AD105" s="15"/>
      <c r="AE105" s="13">
        <f>IF(AD105="",0,IF(AD105="優勝",点数換算表!$B$17,IF(AD105="準優勝",点数換算表!$C$17,IF(AD105="ベスト4",点数換算表!$D$17,IF(AD105="ベスト8",点数換算表!$E$17,IF(AD105="ベスト16",点数換算表!$F$17,IF(AD105="ベスト32",点数換算表!$G$17,"")))))))</f>
        <v>0</v>
      </c>
      <c r="AF105" s="15"/>
      <c r="AG105" s="13">
        <f>IF(AF105="",0,IF(AF105="優勝",点数換算表!$B$18,IF(AF105="準優勝",点数換算表!$C$18,IF(AF105="ベスト4",点数換算表!$D$18,IF(AF105="ベスト8",点数換算表!$E$18,点数換算表!$F$18)))))</f>
        <v>0</v>
      </c>
      <c r="AH105" s="15"/>
      <c r="AI105" s="13">
        <f>IF(AH105="",0,IF(AH105="優勝",点数換算表!$B$19,IF(AH105="準優勝",点数換算表!$C$19,IF(AH105="ベスト4",点数換算表!$D$19,IF(AH105="ベスト8",点数換算表!$E$19,点数換算表!$F$19)))))</f>
        <v>0</v>
      </c>
    </row>
    <row r="106" spans="1:35">
      <c r="A106" s="13">
        <v>103</v>
      </c>
      <c r="B106" s="13" t="s">
        <v>558</v>
      </c>
      <c r="C106" s="13" t="s">
        <v>557</v>
      </c>
      <c r="D106" s="13">
        <v>1</v>
      </c>
      <c r="E106" s="18" t="s">
        <v>179</v>
      </c>
      <c r="F106" s="27" t="s">
        <v>540</v>
      </c>
      <c r="G106" s="13">
        <f t="shared" si="4"/>
        <v>20</v>
      </c>
      <c r="H106" s="15"/>
      <c r="I106" s="13">
        <f>IF(H106="",0,IF(H106="優勝",点数換算表!$B$2,IF(H106="準優勝",点数換算表!$C$2,IF(H106="ベスト4",点数換算表!$D$2,点数換算表!$E$2))))</f>
        <v>0</v>
      </c>
      <c r="J106" s="15"/>
      <c r="K106" s="13">
        <f>IF(J106="",0,IF(J106="優勝",点数換算表!$B$3,IF(J106="準優勝",点数換算表!$C$3,IF(J106="ベスト4",点数換算表!$D$3,点数換算表!$E$3))))</f>
        <v>0</v>
      </c>
      <c r="L106" s="15" t="s">
        <v>7</v>
      </c>
      <c r="M106" s="13">
        <f>IF(L106="",0,IF(L106="優勝",点数換算表!$B$4,IF(L106="準優勝",点数換算表!$C$4,IF(L106="ベスト4",点数換算表!$D$4,IF(L106="ベスト8",点数換算表!$E$4,IF(L106="ベスト16",点数換算表!$F$4,""))))))</f>
        <v>20</v>
      </c>
      <c r="N106" s="15"/>
      <c r="O106" s="13">
        <f>IF(N106="",0,IF(N106="優勝",点数換算表!$B$5,IF(N106="準優勝",点数換算表!$C$5,IF(N106="ベスト4",点数換算表!$D$5,IF(N106="ベスト8",点数換算表!$E$5,IF(N106="ベスト16",点数換算表!$F$5,IF(N106="ベスト32",点数換算表!$G$5,"")))))))</f>
        <v>0</v>
      </c>
      <c r="P106" s="15"/>
      <c r="Q106" s="13">
        <f>IF(P106="",0,IF(P106="優勝",点数換算表!$B$6,IF(P106="準優勝",点数換算表!$C$6,IF(P106="ベスト4",点数換算表!$D$6,IF(P106="ベスト8",点数換算表!$E$6,IF(P106="ベスト16",点数換算表!$F$6,IF(P106="ベスト32",点数換算表!$G$6,"")))))))</f>
        <v>0</v>
      </c>
      <c r="R106" s="15"/>
      <c r="S106" s="13">
        <f>IF(R106="",0,IF(R106="優勝",点数換算表!$B$7,IF(R106="準優勝",点数換算表!$C$7,IF(R106="ベスト4",点数換算表!$D$7,IF(R106="ベスト8",点数換算表!$E$7,点数換算表!$F$7)))))</f>
        <v>0</v>
      </c>
      <c r="T106" s="15"/>
      <c r="U106" s="13">
        <f>IF(T106="",0,IF(T106="優勝",点数換算表!$B$8,IF(T106="準優勝",点数換算表!$C$8,IF(T106="ベスト4",点数換算表!$D$8,IF(T106="ベスト8",点数換算表!$E$8,点数換算表!$F$8)))))</f>
        <v>0</v>
      </c>
      <c r="V106" s="15"/>
      <c r="W106" s="13">
        <f>IF(V106="",0,IF(V106="優勝",点数換算表!$B$13,IF(V106="準優勝",点数換算表!$C$13,IF(V106="ベスト4",点数換算表!$D$13,点数換算表!$E$13))))</f>
        <v>0</v>
      </c>
      <c r="X106" s="15"/>
      <c r="Y106" s="13">
        <f>IF(X106="",0,IF(X106="優勝",点数換算表!$B$14,IF(X106="準優勝",点数換算表!$C$14,IF(X106="ベスト4",点数換算表!$D$14,点数換算表!$E$14))))</f>
        <v>0</v>
      </c>
      <c r="Z106" s="15"/>
      <c r="AA106" s="13">
        <f>IF(Z106="",0,IF(Z106="優勝",点数換算表!$B$15,IF(Z106="準優勝",点数換算表!$C$15,IF(Z106="ベスト4",点数換算表!$D$15,IF(Z106="ベスト8",点数換算表!$E$15,IF(Z106="ベスト16",点数換算表!$F$15,""))))))</f>
        <v>0</v>
      </c>
      <c r="AB106" s="15"/>
      <c r="AC106" s="13">
        <f>IF(AB106="",0,IF(AB106="優勝",点数換算表!$B$16,IF(AB106="準優勝",点数換算表!$C$16,IF(AB106="ベスト4",点数換算表!$D$16,IF(AB106="ベスト8",点数換算表!$E$16,IF(AB106="ベスト16",点数換算表!$F$16,IF(AB106="ベスト32",点数換算表!$G$16,"")))))))</f>
        <v>0</v>
      </c>
      <c r="AD106" s="15"/>
      <c r="AE106" s="13">
        <f>IF(AD106="",0,IF(AD106="優勝",点数換算表!$B$17,IF(AD106="準優勝",点数換算表!$C$17,IF(AD106="ベスト4",点数換算表!$D$17,IF(AD106="ベスト8",点数換算表!$E$17,IF(AD106="ベスト16",点数換算表!$F$17,IF(AD106="ベスト32",点数換算表!$G$17,"")))))))</f>
        <v>0</v>
      </c>
      <c r="AF106" s="15"/>
      <c r="AG106" s="13">
        <f>IF(AF106="",0,IF(AF106="優勝",点数換算表!$B$18,IF(AF106="準優勝",点数換算表!$C$18,IF(AF106="ベスト4",点数換算表!$D$18,IF(AF106="ベスト8",点数換算表!$E$18,点数換算表!$F$18)))))</f>
        <v>0</v>
      </c>
      <c r="AH106" s="15"/>
      <c r="AI106" s="13">
        <f>IF(AH106="",0,IF(AH106="優勝",点数換算表!$B$19,IF(AH106="準優勝",点数換算表!$C$19,IF(AH106="ベスト4",点数換算表!$D$19,IF(AH106="ベスト8",点数換算表!$E$19,点数換算表!$F$19)))))</f>
        <v>0</v>
      </c>
    </row>
    <row r="107" spans="1:35">
      <c r="A107" s="13">
        <v>104</v>
      </c>
      <c r="B107" s="13" t="s">
        <v>598</v>
      </c>
      <c r="C107" s="13" t="s">
        <v>599</v>
      </c>
      <c r="D107" s="13">
        <v>3</v>
      </c>
      <c r="E107" s="20" t="s">
        <v>289</v>
      </c>
      <c r="F107" s="27" t="s">
        <v>540</v>
      </c>
      <c r="G107" s="13">
        <f t="shared" si="4"/>
        <v>20</v>
      </c>
      <c r="H107" s="15"/>
      <c r="I107" s="13">
        <f>IF(H107="",0,IF(H107="優勝",点数換算表!$B$2,IF(H107="準優勝",点数換算表!$C$2,IF(H107="ベスト4",点数換算表!$D$2,点数換算表!$E$2))))</f>
        <v>0</v>
      </c>
      <c r="J107" s="15"/>
      <c r="K107" s="13">
        <f>IF(J107="",0,IF(J107="優勝",点数換算表!$B$3,IF(J107="準優勝",点数換算表!$C$3,IF(J107="ベスト4",点数換算表!$D$3,点数換算表!$E$3))))</f>
        <v>0</v>
      </c>
      <c r="L107" s="15" t="s">
        <v>7</v>
      </c>
      <c r="M107" s="13">
        <f>IF(L107="",0,IF(L107="優勝",点数換算表!$B$4,IF(L107="準優勝",点数換算表!$C$4,IF(L107="ベスト4",点数換算表!$D$4,IF(L107="ベスト8",点数換算表!$E$4,IF(L107="ベスト16",点数換算表!$F$4,""))))))</f>
        <v>20</v>
      </c>
      <c r="N107" s="15"/>
      <c r="O107" s="13">
        <f>IF(N107="",0,IF(N107="優勝",点数換算表!$B$5,IF(N107="準優勝",点数換算表!$C$5,IF(N107="ベスト4",点数換算表!$D$5,IF(N107="ベスト8",点数換算表!$E$5,IF(N107="ベスト16",点数換算表!$F$5,IF(N107="ベスト32",点数換算表!$G$5,"")))))))</f>
        <v>0</v>
      </c>
      <c r="P107" s="15"/>
      <c r="Q107" s="13">
        <f>IF(P107="",0,IF(P107="優勝",点数換算表!$B$6,IF(P107="準優勝",点数換算表!$C$6,IF(P107="ベスト4",点数換算表!$D$6,IF(P107="ベスト8",点数換算表!$E$6,IF(P107="ベスト16",点数換算表!$F$6,IF(P107="ベスト32",点数換算表!$G$6,"")))))))</f>
        <v>0</v>
      </c>
      <c r="R107" s="15"/>
      <c r="S107" s="13">
        <f>IF(R107="",0,IF(R107="優勝",点数換算表!$B$7,IF(R107="準優勝",点数換算表!$C$7,IF(R107="ベスト4",点数換算表!$D$7,IF(R107="ベスト8",点数換算表!$E$7,点数換算表!$F$7)))))</f>
        <v>0</v>
      </c>
      <c r="T107" s="15"/>
      <c r="U107" s="13">
        <f>IF(T107="",0,IF(T107="優勝",点数換算表!$B$8,IF(T107="準優勝",点数換算表!$C$8,IF(T107="ベスト4",点数換算表!$D$8,IF(T107="ベスト8",点数換算表!$E$8,点数換算表!$F$8)))))</f>
        <v>0</v>
      </c>
      <c r="V107" s="15"/>
      <c r="W107" s="13">
        <f>IF(V107="",0,IF(V107="優勝",点数換算表!$B$13,IF(V107="準優勝",点数換算表!$C$13,IF(V107="ベスト4",点数換算表!$D$13,点数換算表!$E$13))))</f>
        <v>0</v>
      </c>
      <c r="X107" s="15"/>
      <c r="Y107" s="13">
        <f>IF(X107="",0,IF(X107="優勝",点数換算表!$B$14,IF(X107="準優勝",点数換算表!$C$14,IF(X107="ベスト4",点数換算表!$D$14,点数換算表!$E$14))))</f>
        <v>0</v>
      </c>
      <c r="Z107" s="15"/>
      <c r="AA107" s="13">
        <f>IF(Z107="",0,IF(Z107="優勝",点数換算表!$B$15,IF(Z107="準優勝",点数換算表!$C$15,IF(Z107="ベスト4",点数換算表!$D$15,IF(Z107="ベスト8",点数換算表!$E$15,IF(Z107="ベスト16",点数換算表!$F$15,""))))))</f>
        <v>0</v>
      </c>
      <c r="AB107" s="15"/>
      <c r="AC107" s="13">
        <f>IF(AB107="",0,IF(AB107="優勝",点数換算表!$B$16,IF(AB107="準優勝",点数換算表!$C$16,IF(AB107="ベスト4",点数換算表!$D$16,IF(AB107="ベスト8",点数換算表!$E$16,IF(AB107="ベスト16",点数換算表!$F$16,IF(AB107="ベスト32",点数換算表!$G$16,"")))))))</f>
        <v>0</v>
      </c>
      <c r="AD107" s="15"/>
      <c r="AE107" s="13">
        <f>IF(AD107="",0,IF(AD107="優勝",点数換算表!$B$17,IF(AD107="準優勝",点数換算表!$C$17,IF(AD107="ベスト4",点数換算表!$D$17,IF(AD107="ベスト8",点数換算表!$E$17,IF(AD107="ベスト16",点数換算表!$F$17,IF(AD107="ベスト32",点数換算表!$G$17,"")))))))</f>
        <v>0</v>
      </c>
      <c r="AF107" s="15"/>
      <c r="AG107" s="13">
        <f>IF(AF107="",0,IF(AF107="優勝",点数換算表!$B$18,IF(AF107="準優勝",点数換算表!$C$18,IF(AF107="ベスト4",点数換算表!$D$18,IF(AF107="ベスト8",点数換算表!$E$18,点数換算表!$F$18)))))</f>
        <v>0</v>
      </c>
      <c r="AH107" s="15"/>
      <c r="AI107" s="13">
        <f>IF(AH107="",0,IF(AH107="優勝",点数換算表!$B$19,IF(AH107="準優勝",点数換算表!$C$19,IF(AH107="ベスト4",点数換算表!$D$19,IF(AH107="ベスト8",点数換算表!$E$19,点数換算表!$F$19)))))</f>
        <v>0</v>
      </c>
    </row>
    <row r="108" spans="1:35">
      <c r="A108" s="13">
        <v>105</v>
      </c>
      <c r="B108" s="13" t="s">
        <v>600</v>
      </c>
      <c r="C108" s="13" t="s">
        <v>591</v>
      </c>
      <c r="D108" s="13">
        <v>1</v>
      </c>
      <c r="E108" s="20" t="s">
        <v>289</v>
      </c>
      <c r="F108" s="27" t="s">
        <v>540</v>
      </c>
      <c r="G108" s="13">
        <f t="shared" si="4"/>
        <v>20</v>
      </c>
      <c r="H108" s="15"/>
      <c r="I108" s="13">
        <f>IF(H108="",0,IF(H108="優勝",点数換算表!$B$2,IF(H108="準優勝",点数換算表!$C$2,IF(H108="ベスト4",点数換算表!$D$2,点数換算表!$E$2))))</f>
        <v>0</v>
      </c>
      <c r="J108" s="15"/>
      <c r="K108" s="13">
        <f>IF(J108="",0,IF(J108="優勝",点数換算表!$B$3,IF(J108="準優勝",点数換算表!$C$3,IF(J108="ベスト4",点数換算表!$D$3,点数換算表!$E$3))))</f>
        <v>0</v>
      </c>
      <c r="L108" s="15" t="s">
        <v>7</v>
      </c>
      <c r="M108" s="13">
        <f>IF(L108="",0,IF(L108="優勝",点数換算表!$B$4,IF(L108="準優勝",点数換算表!$C$4,IF(L108="ベスト4",点数換算表!$D$4,IF(L108="ベスト8",点数換算表!$E$4,IF(L108="ベスト16",点数換算表!$F$4,""))))))</f>
        <v>20</v>
      </c>
      <c r="N108" s="15"/>
      <c r="O108" s="13">
        <f>IF(N108="",0,IF(N108="優勝",点数換算表!$B$5,IF(N108="準優勝",点数換算表!$C$5,IF(N108="ベスト4",点数換算表!$D$5,IF(N108="ベスト8",点数換算表!$E$5,IF(N108="ベスト16",点数換算表!$F$5,IF(N108="ベスト32",点数換算表!$G$5,"")))))))</f>
        <v>0</v>
      </c>
      <c r="P108" s="15"/>
      <c r="Q108" s="13">
        <f>IF(P108="",0,IF(P108="優勝",点数換算表!$B$6,IF(P108="準優勝",点数換算表!$C$6,IF(P108="ベスト4",点数換算表!$D$6,IF(P108="ベスト8",点数換算表!$E$6,IF(P108="ベスト16",点数換算表!$F$6,IF(P108="ベスト32",点数換算表!$G$6,"")))))))</f>
        <v>0</v>
      </c>
      <c r="R108" s="15"/>
      <c r="S108" s="13">
        <f>IF(R108="",0,IF(R108="優勝",点数換算表!$B$7,IF(R108="準優勝",点数換算表!$C$7,IF(R108="ベスト4",点数換算表!$D$7,IF(R108="ベスト8",点数換算表!$E$7,点数換算表!$F$7)))))</f>
        <v>0</v>
      </c>
      <c r="T108" s="15"/>
      <c r="U108" s="13">
        <f>IF(T108="",0,IF(T108="優勝",点数換算表!$B$8,IF(T108="準優勝",点数換算表!$C$8,IF(T108="ベスト4",点数換算表!$D$8,IF(T108="ベスト8",点数換算表!$E$8,点数換算表!$F$8)))))</f>
        <v>0</v>
      </c>
      <c r="V108" s="15"/>
      <c r="W108" s="13">
        <f>IF(V108="",0,IF(V108="優勝",点数換算表!$B$13,IF(V108="準優勝",点数換算表!$C$13,IF(V108="ベスト4",点数換算表!$D$13,点数換算表!$E$13))))</f>
        <v>0</v>
      </c>
      <c r="X108" s="15"/>
      <c r="Y108" s="13">
        <f>IF(X108="",0,IF(X108="優勝",点数換算表!$B$14,IF(X108="準優勝",点数換算表!$C$14,IF(X108="ベスト4",点数換算表!$D$14,点数換算表!$E$14))))</f>
        <v>0</v>
      </c>
      <c r="Z108" s="15"/>
      <c r="AA108" s="13">
        <f>IF(Z108="",0,IF(Z108="優勝",点数換算表!$B$15,IF(Z108="準優勝",点数換算表!$C$15,IF(Z108="ベスト4",点数換算表!$D$15,IF(Z108="ベスト8",点数換算表!$E$15,IF(Z108="ベスト16",点数換算表!$F$15,""))))))</f>
        <v>0</v>
      </c>
      <c r="AB108" s="15"/>
      <c r="AC108" s="13">
        <f>IF(AB108="",0,IF(AB108="優勝",点数換算表!$B$16,IF(AB108="準優勝",点数換算表!$C$16,IF(AB108="ベスト4",点数換算表!$D$16,IF(AB108="ベスト8",点数換算表!$E$16,IF(AB108="ベスト16",点数換算表!$F$16,IF(AB108="ベスト32",点数換算表!$G$16,"")))))))</f>
        <v>0</v>
      </c>
      <c r="AD108" s="15"/>
      <c r="AE108" s="13">
        <f>IF(AD108="",0,IF(AD108="優勝",点数換算表!$B$17,IF(AD108="準優勝",点数換算表!$C$17,IF(AD108="ベスト4",点数換算表!$D$17,IF(AD108="ベスト8",点数換算表!$E$17,IF(AD108="ベスト16",点数換算表!$F$17,IF(AD108="ベスト32",点数換算表!$G$17,"")))))))</f>
        <v>0</v>
      </c>
      <c r="AF108" s="15"/>
      <c r="AG108" s="13">
        <f>IF(AF108="",0,IF(AF108="優勝",点数換算表!$B$18,IF(AF108="準優勝",点数換算表!$C$18,IF(AF108="ベスト4",点数換算表!$D$18,IF(AF108="ベスト8",点数換算表!$E$18,点数換算表!$F$18)))))</f>
        <v>0</v>
      </c>
      <c r="AH108" s="15"/>
      <c r="AI108" s="13">
        <f>IF(AH108="",0,IF(AH108="優勝",点数換算表!$B$19,IF(AH108="準優勝",点数換算表!$C$19,IF(AH108="ベスト4",点数換算表!$D$19,IF(AH108="ベスト8",点数換算表!$E$19,点数換算表!$F$19)))))</f>
        <v>0</v>
      </c>
    </row>
    <row r="109" spans="1:35">
      <c r="A109" s="13">
        <v>106</v>
      </c>
      <c r="B109" s="13" t="s">
        <v>601</v>
      </c>
      <c r="C109" s="13" t="s">
        <v>591</v>
      </c>
      <c r="D109" s="13">
        <v>3</v>
      </c>
      <c r="E109" s="20" t="s">
        <v>289</v>
      </c>
      <c r="F109" s="27" t="s">
        <v>540</v>
      </c>
      <c r="G109" s="13">
        <f t="shared" si="4"/>
        <v>20</v>
      </c>
      <c r="H109" s="15"/>
      <c r="I109" s="13">
        <f>IF(H109="",0,IF(H109="優勝",点数換算表!$B$2,IF(H109="準優勝",点数換算表!$C$2,IF(H109="ベスト4",点数換算表!$D$2,点数換算表!$E$2))))</f>
        <v>0</v>
      </c>
      <c r="J109" s="15"/>
      <c r="K109" s="13">
        <f>IF(J109="",0,IF(J109="優勝",点数換算表!$B$3,IF(J109="準優勝",点数換算表!$C$3,IF(J109="ベスト4",点数換算表!$D$3,点数換算表!$E$3))))</f>
        <v>0</v>
      </c>
      <c r="L109" s="15" t="s">
        <v>7</v>
      </c>
      <c r="M109" s="13">
        <f>IF(L109="",0,IF(L109="優勝",点数換算表!$B$4,IF(L109="準優勝",点数換算表!$C$4,IF(L109="ベスト4",点数換算表!$D$4,IF(L109="ベスト8",点数換算表!$E$4,IF(L109="ベスト16",点数換算表!$F$4,""))))))</f>
        <v>20</v>
      </c>
      <c r="N109" s="15"/>
      <c r="O109" s="13">
        <f>IF(N109="",0,IF(N109="優勝",点数換算表!$B$5,IF(N109="準優勝",点数換算表!$C$5,IF(N109="ベスト4",点数換算表!$D$5,IF(N109="ベスト8",点数換算表!$E$5,IF(N109="ベスト16",点数換算表!$F$5,IF(N109="ベスト32",点数換算表!$G$5,"")))))))</f>
        <v>0</v>
      </c>
      <c r="P109" s="15"/>
      <c r="Q109" s="13">
        <f>IF(P109="",0,IF(P109="優勝",点数換算表!$B$6,IF(P109="準優勝",点数換算表!$C$6,IF(P109="ベスト4",点数換算表!$D$6,IF(P109="ベスト8",点数換算表!$E$6,IF(P109="ベスト16",点数換算表!$F$6,IF(P109="ベスト32",点数換算表!$G$6,"")))))))</f>
        <v>0</v>
      </c>
      <c r="R109" s="15"/>
      <c r="S109" s="13">
        <f>IF(R109="",0,IF(R109="優勝",点数換算表!$B$7,IF(R109="準優勝",点数換算表!$C$7,IF(R109="ベスト4",点数換算表!$D$7,IF(R109="ベスト8",点数換算表!$E$7,点数換算表!$F$7)))))</f>
        <v>0</v>
      </c>
      <c r="T109" s="15"/>
      <c r="U109" s="13">
        <f>IF(T109="",0,IF(T109="優勝",点数換算表!$B$8,IF(T109="準優勝",点数換算表!$C$8,IF(T109="ベスト4",点数換算表!$D$8,IF(T109="ベスト8",点数換算表!$E$8,点数換算表!$F$8)))))</f>
        <v>0</v>
      </c>
      <c r="V109" s="15"/>
      <c r="W109" s="13">
        <f>IF(V109="",0,IF(V109="優勝",点数換算表!$B$13,IF(V109="準優勝",点数換算表!$C$13,IF(V109="ベスト4",点数換算表!$D$13,点数換算表!$E$13))))</f>
        <v>0</v>
      </c>
      <c r="X109" s="15"/>
      <c r="Y109" s="13">
        <f>IF(X109="",0,IF(X109="優勝",点数換算表!$B$14,IF(X109="準優勝",点数換算表!$C$14,IF(X109="ベスト4",点数換算表!$D$14,点数換算表!$E$14))))</f>
        <v>0</v>
      </c>
      <c r="Z109" s="15"/>
      <c r="AA109" s="13">
        <f>IF(Z109="",0,IF(Z109="優勝",点数換算表!$B$15,IF(Z109="準優勝",点数換算表!$C$15,IF(Z109="ベスト4",点数換算表!$D$15,IF(Z109="ベスト8",点数換算表!$E$15,IF(Z109="ベスト16",点数換算表!$F$15,""))))))</f>
        <v>0</v>
      </c>
      <c r="AB109" s="15"/>
      <c r="AC109" s="13">
        <f>IF(AB109="",0,IF(AB109="優勝",点数換算表!$B$16,IF(AB109="準優勝",点数換算表!$C$16,IF(AB109="ベスト4",点数換算表!$D$16,IF(AB109="ベスト8",点数換算表!$E$16,IF(AB109="ベスト16",点数換算表!$F$16,IF(AB109="ベスト32",点数換算表!$G$16,"")))))))</f>
        <v>0</v>
      </c>
      <c r="AD109" s="15"/>
      <c r="AE109" s="13">
        <f>IF(AD109="",0,IF(AD109="優勝",点数換算表!$B$17,IF(AD109="準優勝",点数換算表!$C$17,IF(AD109="ベスト4",点数換算表!$D$17,IF(AD109="ベスト8",点数換算表!$E$17,IF(AD109="ベスト16",点数換算表!$F$17,IF(AD109="ベスト32",点数換算表!$G$17,"")))))))</f>
        <v>0</v>
      </c>
      <c r="AF109" s="15"/>
      <c r="AG109" s="13">
        <f>IF(AF109="",0,IF(AF109="優勝",点数換算表!$B$18,IF(AF109="準優勝",点数換算表!$C$18,IF(AF109="ベスト4",点数換算表!$D$18,IF(AF109="ベスト8",点数換算表!$E$18,点数換算表!$F$18)))))</f>
        <v>0</v>
      </c>
      <c r="AH109" s="15"/>
      <c r="AI109" s="13">
        <f>IF(AH109="",0,IF(AH109="優勝",点数換算表!$B$19,IF(AH109="準優勝",点数換算表!$C$19,IF(AH109="ベスト4",点数換算表!$D$19,IF(AH109="ベスト8",点数換算表!$E$19,点数換算表!$F$19)))))</f>
        <v>0</v>
      </c>
    </row>
    <row r="110" spans="1:35">
      <c r="A110" s="13">
        <v>107</v>
      </c>
      <c r="B110" s="13" t="s">
        <v>602</v>
      </c>
      <c r="C110" s="13" t="s">
        <v>603</v>
      </c>
      <c r="D110" s="13">
        <v>1</v>
      </c>
      <c r="E110" s="20" t="s">
        <v>289</v>
      </c>
      <c r="F110" s="27" t="s">
        <v>540</v>
      </c>
      <c r="G110" s="13">
        <f t="shared" si="4"/>
        <v>20</v>
      </c>
      <c r="H110" s="15"/>
      <c r="I110" s="13">
        <f>IF(H110="",0,IF(H110="優勝",点数換算表!$B$2,IF(H110="準優勝",点数換算表!$C$2,IF(H110="ベスト4",点数換算表!$D$2,点数換算表!$E$2))))</f>
        <v>0</v>
      </c>
      <c r="J110" s="15"/>
      <c r="K110" s="13">
        <f>IF(J110="",0,IF(J110="優勝",点数換算表!$B$3,IF(J110="準優勝",点数換算表!$C$3,IF(J110="ベスト4",点数換算表!$D$3,点数換算表!$E$3))))</f>
        <v>0</v>
      </c>
      <c r="L110" s="15" t="s">
        <v>7</v>
      </c>
      <c r="M110" s="13">
        <f>IF(L110="",0,IF(L110="優勝",点数換算表!$B$4,IF(L110="準優勝",点数換算表!$C$4,IF(L110="ベスト4",点数換算表!$D$4,IF(L110="ベスト8",点数換算表!$E$4,IF(L110="ベスト16",点数換算表!$F$4,""))))))</f>
        <v>20</v>
      </c>
      <c r="N110" s="15"/>
      <c r="O110" s="13">
        <f>IF(N110="",0,IF(N110="優勝",点数換算表!$B$5,IF(N110="準優勝",点数換算表!$C$5,IF(N110="ベスト4",点数換算表!$D$5,IF(N110="ベスト8",点数換算表!$E$5,IF(N110="ベスト16",点数換算表!$F$5,IF(N110="ベスト32",点数換算表!$G$5,"")))))))</f>
        <v>0</v>
      </c>
      <c r="P110" s="15"/>
      <c r="Q110" s="13">
        <f>IF(P110="",0,IF(P110="優勝",点数換算表!$B$6,IF(P110="準優勝",点数換算表!$C$6,IF(P110="ベスト4",点数換算表!$D$6,IF(P110="ベスト8",点数換算表!$E$6,IF(P110="ベスト16",点数換算表!$F$6,IF(P110="ベスト32",点数換算表!$G$6,"")))))))</f>
        <v>0</v>
      </c>
      <c r="R110" s="15"/>
      <c r="S110" s="13">
        <f>IF(R110="",0,IF(R110="優勝",点数換算表!$B$7,IF(R110="準優勝",点数換算表!$C$7,IF(R110="ベスト4",点数換算表!$D$7,IF(R110="ベスト8",点数換算表!$E$7,点数換算表!$F$7)))))</f>
        <v>0</v>
      </c>
      <c r="T110" s="15"/>
      <c r="U110" s="13">
        <f>IF(T110="",0,IF(T110="優勝",点数換算表!$B$8,IF(T110="準優勝",点数換算表!$C$8,IF(T110="ベスト4",点数換算表!$D$8,IF(T110="ベスト8",点数換算表!$E$8,点数換算表!$F$8)))))</f>
        <v>0</v>
      </c>
      <c r="V110" s="15"/>
      <c r="W110" s="13">
        <f>IF(V110="",0,IF(V110="優勝",点数換算表!$B$13,IF(V110="準優勝",点数換算表!$C$13,IF(V110="ベスト4",点数換算表!$D$13,点数換算表!$E$13))))</f>
        <v>0</v>
      </c>
      <c r="X110" s="15"/>
      <c r="Y110" s="13">
        <f>IF(X110="",0,IF(X110="優勝",点数換算表!$B$14,IF(X110="準優勝",点数換算表!$C$14,IF(X110="ベスト4",点数換算表!$D$14,点数換算表!$E$14))))</f>
        <v>0</v>
      </c>
      <c r="Z110" s="15"/>
      <c r="AA110" s="13">
        <f>IF(Z110="",0,IF(Z110="優勝",点数換算表!$B$15,IF(Z110="準優勝",点数換算表!$C$15,IF(Z110="ベスト4",点数換算表!$D$15,IF(Z110="ベスト8",点数換算表!$E$15,IF(Z110="ベスト16",点数換算表!$F$15,""))))))</f>
        <v>0</v>
      </c>
      <c r="AB110" s="15"/>
      <c r="AC110" s="13">
        <f>IF(AB110="",0,IF(AB110="優勝",点数換算表!$B$16,IF(AB110="準優勝",点数換算表!$C$16,IF(AB110="ベスト4",点数換算表!$D$16,IF(AB110="ベスト8",点数換算表!$E$16,IF(AB110="ベスト16",点数換算表!$F$16,IF(AB110="ベスト32",点数換算表!$G$16,"")))))))</f>
        <v>0</v>
      </c>
      <c r="AD110" s="15"/>
      <c r="AE110" s="13">
        <f>IF(AD110="",0,IF(AD110="優勝",点数換算表!$B$17,IF(AD110="準優勝",点数換算表!$C$17,IF(AD110="ベスト4",点数換算表!$D$17,IF(AD110="ベスト8",点数換算表!$E$17,IF(AD110="ベスト16",点数換算表!$F$17,IF(AD110="ベスト32",点数換算表!$G$17,"")))))))</f>
        <v>0</v>
      </c>
      <c r="AF110" s="15"/>
      <c r="AG110" s="13">
        <f>IF(AF110="",0,IF(AF110="優勝",点数換算表!$B$18,IF(AF110="準優勝",点数換算表!$C$18,IF(AF110="ベスト4",点数換算表!$D$18,IF(AF110="ベスト8",点数換算表!$E$18,点数換算表!$F$18)))))</f>
        <v>0</v>
      </c>
      <c r="AH110" s="15"/>
      <c r="AI110" s="13">
        <f>IF(AH110="",0,IF(AH110="優勝",点数換算表!$B$19,IF(AH110="準優勝",点数換算表!$C$19,IF(AH110="ベスト4",点数換算表!$D$19,IF(AH110="ベスト8",点数換算表!$E$19,点数換算表!$F$19)))))</f>
        <v>0</v>
      </c>
    </row>
    <row r="111" spans="1:35" ht="20">
      <c r="A111" s="13">
        <v>108</v>
      </c>
      <c r="B111" s="10" t="s">
        <v>661</v>
      </c>
      <c r="C111" s="10" t="s">
        <v>662</v>
      </c>
      <c r="D111" s="10">
        <v>1</v>
      </c>
      <c r="E111" s="19" t="s">
        <v>250</v>
      </c>
      <c r="F111" s="27" t="s">
        <v>540</v>
      </c>
      <c r="G111" s="13">
        <f t="shared" si="4"/>
        <v>20</v>
      </c>
      <c r="H111" s="15"/>
      <c r="I111" s="13">
        <f>IF(H111="",0,IF(H111="優勝",点数換算表!$B$2,IF(H111="準優勝",点数換算表!$C$2,IF(H111="ベスト4",点数換算表!$D$2,点数換算表!$E$2))))</f>
        <v>0</v>
      </c>
      <c r="J111" s="15"/>
      <c r="K111" s="13">
        <f>IF(J111="",0,IF(J111="優勝",点数換算表!$B$3,IF(J111="準優勝",点数換算表!$C$3,IF(J111="ベスト4",点数換算表!$D$3,点数換算表!$E$3))))</f>
        <v>0</v>
      </c>
      <c r="L111" s="15" t="s">
        <v>7</v>
      </c>
      <c r="M111" s="13">
        <f>IF(L111="",0,IF(L111="優勝",点数換算表!$B$4,IF(L111="準優勝",点数換算表!$C$4,IF(L111="ベスト4",点数換算表!$D$4,IF(L111="ベスト8",点数換算表!$E$4,IF(L111="ベスト16",点数換算表!$F$4,""))))))</f>
        <v>20</v>
      </c>
      <c r="N111" s="15"/>
      <c r="O111" s="13">
        <f>IF(N111="",0,IF(N111="優勝",点数換算表!$B$5,IF(N111="準優勝",点数換算表!$C$5,IF(N111="ベスト4",点数換算表!$D$5,IF(N111="ベスト8",点数換算表!$E$5,IF(N111="ベスト16",点数換算表!$F$5,IF(N111="ベスト32",点数換算表!$G$5,"")))))))</f>
        <v>0</v>
      </c>
      <c r="P111" s="15"/>
      <c r="Q111" s="13">
        <f>IF(P111="",0,IF(P111="優勝",点数換算表!$B$6,IF(P111="準優勝",点数換算表!$C$6,IF(P111="ベスト4",点数換算表!$D$6,IF(P111="ベスト8",点数換算表!$E$6,IF(P111="ベスト16",点数換算表!$F$6,IF(P111="ベスト32",点数換算表!$G$6,"")))))))</f>
        <v>0</v>
      </c>
      <c r="R111" s="15"/>
      <c r="S111" s="13">
        <f>IF(R111="",0,IF(R111="優勝",点数換算表!$B$7,IF(R111="準優勝",点数換算表!$C$7,IF(R111="ベスト4",点数換算表!$D$7,IF(R111="ベスト8",点数換算表!$E$7,点数換算表!$F$7)))))</f>
        <v>0</v>
      </c>
      <c r="T111" s="15"/>
      <c r="U111" s="13">
        <f>IF(T111="",0,IF(T111="優勝",点数換算表!$B$8,IF(T111="準優勝",点数換算表!$C$8,IF(T111="ベスト4",点数換算表!$D$8,IF(T111="ベスト8",点数換算表!$E$8,点数換算表!$F$8)))))</f>
        <v>0</v>
      </c>
      <c r="V111" s="15"/>
      <c r="W111" s="13">
        <f>IF(V111="",0,IF(V111="優勝",点数換算表!$B$13,IF(V111="準優勝",点数換算表!$C$13,IF(V111="ベスト4",点数換算表!$D$13,点数換算表!$E$13))))</f>
        <v>0</v>
      </c>
      <c r="X111" s="15"/>
      <c r="Y111" s="13">
        <f>IF(X111="",0,IF(X111="優勝",点数換算表!$B$14,IF(X111="準優勝",点数換算表!$C$14,IF(X111="ベスト4",点数換算表!$D$14,点数換算表!$E$14))))</f>
        <v>0</v>
      </c>
      <c r="Z111" s="15"/>
      <c r="AA111" s="13">
        <f>IF(Z111="",0,IF(Z111="優勝",点数換算表!$B$15,IF(Z111="準優勝",点数換算表!$C$15,IF(Z111="ベスト4",点数換算表!$D$15,IF(Z111="ベスト8",点数換算表!$E$15,IF(Z111="ベスト16",点数換算表!$F$15,""))))))</f>
        <v>0</v>
      </c>
      <c r="AB111" s="15"/>
      <c r="AC111" s="13">
        <f>IF(AB111="",0,IF(AB111="優勝",点数換算表!$B$16,IF(AB111="準優勝",点数換算表!$C$16,IF(AB111="ベスト4",点数換算表!$D$16,IF(AB111="ベスト8",点数換算表!$E$16,IF(AB111="ベスト16",点数換算表!$F$16,IF(AB111="ベスト32",点数換算表!$G$16,"")))))))</f>
        <v>0</v>
      </c>
      <c r="AD111" s="15"/>
      <c r="AE111" s="13">
        <f>IF(AD111="",0,IF(AD111="優勝",点数換算表!$B$17,IF(AD111="準優勝",点数換算表!$C$17,IF(AD111="ベスト4",点数換算表!$D$17,IF(AD111="ベスト8",点数換算表!$E$17,IF(AD111="ベスト16",点数換算表!$F$17,IF(AD111="ベスト32",点数換算表!$G$17,"")))))))</f>
        <v>0</v>
      </c>
      <c r="AF111" s="15"/>
      <c r="AG111" s="13">
        <f>IF(AF111="",0,IF(AF111="優勝",点数換算表!$B$18,IF(AF111="準優勝",点数換算表!$C$18,IF(AF111="ベスト4",点数換算表!$D$18,IF(AF111="ベスト8",点数換算表!$E$18,点数換算表!$F$18)))))</f>
        <v>0</v>
      </c>
      <c r="AH111" s="15"/>
      <c r="AI111" s="13">
        <f>IF(AH111="",0,IF(AH111="優勝",点数換算表!$B$19,IF(AH111="準優勝",点数換算表!$C$19,IF(AH111="ベスト4",点数換算表!$D$19,IF(AH111="ベスト8",点数換算表!$E$19,点数換算表!$F$19)))))</f>
        <v>0</v>
      </c>
    </row>
    <row r="112" spans="1:35" ht="20">
      <c r="A112" s="13">
        <v>109</v>
      </c>
      <c r="B112" s="10" t="s">
        <v>666</v>
      </c>
      <c r="C112" s="10" t="s">
        <v>662</v>
      </c>
      <c r="D112" s="10">
        <v>1</v>
      </c>
      <c r="E112" s="19" t="s">
        <v>250</v>
      </c>
      <c r="F112" s="27" t="s">
        <v>540</v>
      </c>
      <c r="G112" s="13">
        <f t="shared" si="4"/>
        <v>20</v>
      </c>
      <c r="H112" s="15"/>
      <c r="I112" s="13">
        <f>IF(H112="",0,IF(H112="優勝",点数換算表!$B$2,IF(H112="準優勝",点数換算表!$C$2,IF(H112="ベスト4",点数換算表!$D$2,点数換算表!$E$2))))</f>
        <v>0</v>
      </c>
      <c r="J112" s="15"/>
      <c r="K112" s="13">
        <f>IF(J112="",0,IF(J112="優勝",点数換算表!$B$3,IF(J112="準優勝",点数換算表!$C$3,IF(J112="ベスト4",点数換算表!$D$3,点数換算表!$E$3))))</f>
        <v>0</v>
      </c>
      <c r="L112" s="15" t="s">
        <v>7</v>
      </c>
      <c r="M112" s="13">
        <f>IF(L112="",0,IF(L112="優勝",点数換算表!$B$4,IF(L112="準優勝",点数換算表!$C$4,IF(L112="ベスト4",点数換算表!$D$4,IF(L112="ベスト8",点数換算表!$E$4,IF(L112="ベスト16",点数換算表!$F$4,""))))))</f>
        <v>20</v>
      </c>
      <c r="N112" s="15"/>
      <c r="O112" s="13">
        <f>IF(N112="",0,IF(N112="優勝",点数換算表!$B$5,IF(N112="準優勝",点数換算表!$C$5,IF(N112="ベスト4",点数換算表!$D$5,IF(N112="ベスト8",点数換算表!$E$5,IF(N112="ベスト16",点数換算表!$F$5,IF(N112="ベスト32",点数換算表!$G$5,"")))))))</f>
        <v>0</v>
      </c>
      <c r="P112" s="15"/>
      <c r="Q112" s="13">
        <f>IF(P112="",0,IF(P112="優勝",点数換算表!$B$6,IF(P112="準優勝",点数換算表!$C$6,IF(P112="ベスト4",点数換算表!$D$6,IF(P112="ベスト8",点数換算表!$E$6,IF(P112="ベスト16",点数換算表!$F$6,IF(P112="ベスト32",点数換算表!$G$6,"")))))))</f>
        <v>0</v>
      </c>
      <c r="R112" s="15"/>
      <c r="S112" s="13">
        <f>IF(R112="",0,IF(R112="優勝",点数換算表!$B$7,IF(R112="準優勝",点数換算表!$C$7,IF(R112="ベスト4",点数換算表!$D$7,IF(R112="ベスト8",点数換算表!$E$7,点数換算表!$F$7)))))</f>
        <v>0</v>
      </c>
      <c r="T112" s="15"/>
      <c r="U112" s="13">
        <f>IF(T112="",0,IF(T112="優勝",点数換算表!$B$8,IF(T112="準優勝",点数換算表!$C$8,IF(T112="ベスト4",点数換算表!$D$8,IF(T112="ベスト8",点数換算表!$E$8,点数換算表!$F$8)))))</f>
        <v>0</v>
      </c>
      <c r="V112" s="15"/>
      <c r="W112" s="13">
        <f>IF(V112="",0,IF(V112="優勝",点数換算表!$B$13,IF(V112="準優勝",点数換算表!$C$13,IF(V112="ベスト4",点数換算表!$D$13,点数換算表!$E$13))))</f>
        <v>0</v>
      </c>
      <c r="X112" s="15"/>
      <c r="Y112" s="13">
        <f>IF(X112="",0,IF(X112="優勝",点数換算表!$B$14,IF(X112="準優勝",点数換算表!$C$14,IF(X112="ベスト4",点数換算表!$D$14,点数換算表!$E$14))))</f>
        <v>0</v>
      </c>
      <c r="Z112" s="15"/>
      <c r="AA112" s="13">
        <f>IF(Z112="",0,IF(Z112="優勝",点数換算表!$B$15,IF(Z112="準優勝",点数換算表!$C$15,IF(Z112="ベスト4",点数換算表!$D$15,IF(Z112="ベスト8",点数換算表!$E$15,IF(Z112="ベスト16",点数換算表!$F$15,""))))))</f>
        <v>0</v>
      </c>
      <c r="AB112" s="15"/>
      <c r="AC112" s="13">
        <f>IF(AB112="",0,IF(AB112="優勝",点数換算表!$B$16,IF(AB112="準優勝",点数換算表!$C$16,IF(AB112="ベスト4",点数換算表!$D$16,IF(AB112="ベスト8",点数換算表!$E$16,IF(AB112="ベスト16",点数換算表!$F$16,IF(AB112="ベスト32",点数換算表!$G$16,"")))))))</f>
        <v>0</v>
      </c>
      <c r="AD112" s="15"/>
      <c r="AE112" s="13">
        <f>IF(AD112="",0,IF(AD112="優勝",点数換算表!$B$17,IF(AD112="準優勝",点数換算表!$C$17,IF(AD112="ベスト4",点数換算表!$D$17,IF(AD112="ベスト8",点数換算表!$E$17,IF(AD112="ベスト16",点数換算表!$F$17,IF(AD112="ベスト32",点数換算表!$G$17,"")))))))</f>
        <v>0</v>
      </c>
      <c r="AF112" s="15"/>
      <c r="AG112" s="13">
        <f>IF(AF112="",0,IF(AF112="優勝",点数換算表!$B$18,IF(AF112="準優勝",点数換算表!$C$18,IF(AF112="ベスト4",点数換算表!$D$18,IF(AF112="ベスト8",点数換算表!$E$18,点数換算表!$F$18)))))</f>
        <v>0</v>
      </c>
      <c r="AH112" s="15"/>
      <c r="AI112" s="13">
        <f>IF(AH112="",0,IF(AH112="優勝",点数換算表!$B$19,IF(AH112="準優勝",点数換算表!$C$19,IF(AH112="ベスト4",点数換算表!$D$19,IF(AH112="ベスト8",点数換算表!$E$19,点数換算表!$F$19)))))</f>
        <v>0</v>
      </c>
    </row>
    <row r="113" spans="1:35" ht="20">
      <c r="A113" s="13">
        <v>110</v>
      </c>
      <c r="B113" s="10" t="s">
        <v>667</v>
      </c>
      <c r="C113" s="10" t="s">
        <v>662</v>
      </c>
      <c r="D113" s="10">
        <v>2</v>
      </c>
      <c r="E113" s="19" t="s">
        <v>250</v>
      </c>
      <c r="F113" s="27" t="s">
        <v>540</v>
      </c>
      <c r="G113" s="13">
        <f t="shared" si="4"/>
        <v>20</v>
      </c>
      <c r="H113" s="15"/>
      <c r="I113" s="13">
        <f>IF(H113="",0,IF(H113="優勝",点数換算表!$B$2,IF(H113="準優勝",点数換算表!$C$2,IF(H113="ベスト4",点数換算表!$D$2,点数換算表!$E$2))))</f>
        <v>0</v>
      </c>
      <c r="J113" s="15"/>
      <c r="K113" s="13">
        <f>IF(J113="",0,IF(J113="優勝",点数換算表!$B$3,IF(J113="準優勝",点数換算表!$C$3,IF(J113="ベスト4",点数換算表!$D$3,点数換算表!$E$3))))</f>
        <v>0</v>
      </c>
      <c r="L113" s="15" t="s">
        <v>7</v>
      </c>
      <c r="M113" s="13">
        <f>IF(L113="",0,IF(L113="優勝",点数換算表!$B$4,IF(L113="準優勝",点数換算表!$C$4,IF(L113="ベスト4",点数換算表!$D$4,IF(L113="ベスト8",点数換算表!$E$4,IF(L113="ベスト16",点数換算表!$F$4,""))))))</f>
        <v>20</v>
      </c>
      <c r="N113" s="15"/>
      <c r="O113" s="13">
        <f>IF(N113="",0,IF(N113="優勝",点数換算表!$B$5,IF(N113="準優勝",点数換算表!$C$5,IF(N113="ベスト4",点数換算表!$D$5,IF(N113="ベスト8",点数換算表!$E$5,IF(N113="ベスト16",点数換算表!$F$5,IF(N113="ベスト32",点数換算表!$G$5,"")))))))</f>
        <v>0</v>
      </c>
      <c r="P113" s="15"/>
      <c r="Q113" s="13">
        <f>IF(P113="",0,IF(P113="優勝",点数換算表!$B$6,IF(P113="準優勝",点数換算表!$C$6,IF(P113="ベスト4",点数換算表!$D$6,IF(P113="ベスト8",点数換算表!$E$6,IF(P113="ベスト16",点数換算表!$F$6,IF(P113="ベスト32",点数換算表!$G$6,"")))))))</f>
        <v>0</v>
      </c>
      <c r="R113" s="15"/>
      <c r="S113" s="13">
        <f>IF(R113="",0,IF(R113="優勝",点数換算表!$B$7,IF(R113="準優勝",点数換算表!$C$7,IF(R113="ベスト4",点数換算表!$D$7,IF(R113="ベスト8",点数換算表!$E$7,点数換算表!$F$7)))))</f>
        <v>0</v>
      </c>
      <c r="T113" s="15"/>
      <c r="U113" s="13">
        <f>IF(T113="",0,IF(T113="優勝",点数換算表!$B$8,IF(T113="準優勝",点数換算表!$C$8,IF(T113="ベスト4",点数換算表!$D$8,IF(T113="ベスト8",点数換算表!$E$8,点数換算表!$F$8)))))</f>
        <v>0</v>
      </c>
      <c r="V113" s="15"/>
      <c r="W113" s="13">
        <f>IF(V113="",0,IF(V113="優勝",点数換算表!$B$13,IF(V113="準優勝",点数換算表!$C$13,IF(V113="ベスト4",点数換算表!$D$13,点数換算表!$E$13))))</f>
        <v>0</v>
      </c>
      <c r="X113" s="15"/>
      <c r="Y113" s="13">
        <f>IF(X113="",0,IF(X113="優勝",点数換算表!$B$14,IF(X113="準優勝",点数換算表!$C$14,IF(X113="ベスト4",点数換算表!$D$14,点数換算表!$E$14))))</f>
        <v>0</v>
      </c>
      <c r="Z113" s="15"/>
      <c r="AA113" s="13">
        <f>IF(Z113="",0,IF(Z113="優勝",点数換算表!$B$15,IF(Z113="準優勝",点数換算表!$C$15,IF(Z113="ベスト4",点数換算表!$D$15,IF(Z113="ベスト8",点数換算表!$E$15,IF(Z113="ベスト16",点数換算表!$F$15,""))))))</f>
        <v>0</v>
      </c>
      <c r="AB113" s="15"/>
      <c r="AC113" s="13">
        <f>IF(AB113="",0,IF(AB113="優勝",点数換算表!$B$16,IF(AB113="準優勝",点数換算表!$C$16,IF(AB113="ベスト4",点数換算表!$D$16,IF(AB113="ベスト8",点数換算表!$E$16,IF(AB113="ベスト16",点数換算表!$F$16,IF(AB113="ベスト32",点数換算表!$G$16,"")))))))</f>
        <v>0</v>
      </c>
      <c r="AD113" s="15"/>
      <c r="AE113" s="13">
        <f>IF(AD113="",0,IF(AD113="優勝",点数換算表!$B$17,IF(AD113="準優勝",点数換算表!$C$17,IF(AD113="ベスト4",点数換算表!$D$17,IF(AD113="ベスト8",点数換算表!$E$17,IF(AD113="ベスト16",点数換算表!$F$17,IF(AD113="ベスト32",点数換算表!$G$17,"")))))))</f>
        <v>0</v>
      </c>
      <c r="AF113" s="15"/>
      <c r="AG113" s="13">
        <f>IF(AF113="",0,IF(AF113="優勝",点数換算表!$B$18,IF(AF113="準優勝",点数換算表!$C$18,IF(AF113="ベスト4",点数換算表!$D$18,IF(AF113="ベスト8",点数換算表!$E$18,点数換算表!$F$18)))))</f>
        <v>0</v>
      </c>
      <c r="AH113" s="15"/>
      <c r="AI113" s="13">
        <f>IF(AH113="",0,IF(AH113="優勝",点数換算表!$B$19,IF(AH113="準優勝",点数換算表!$C$19,IF(AH113="ベスト4",点数換算表!$D$19,IF(AH113="ベスト8",点数換算表!$E$19,点数換算表!$F$19)))))</f>
        <v>0</v>
      </c>
    </row>
    <row r="114" spans="1:35">
      <c r="A114" s="13">
        <v>111</v>
      </c>
      <c r="B114" s="15" t="s">
        <v>88</v>
      </c>
      <c r="C114" s="15" t="s">
        <v>47</v>
      </c>
      <c r="D114" s="15">
        <v>2</v>
      </c>
      <c r="E114" s="16" t="s">
        <v>177</v>
      </c>
      <c r="F114" s="26" t="s">
        <v>539</v>
      </c>
      <c r="G114" s="13">
        <f t="shared" si="4"/>
        <v>16</v>
      </c>
      <c r="H114" s="15"/>
      <c r="I114" s="13">
        <f>IF(H114="",0,IF(H114="優勝",点数換算表!$B$2,IF(H114="準優勝",点数換算表!$C$2,IF(H114="ベスト4",点数換算表!$D$2,点数換算表!$E$2))))</f>
        <v>0</v>
      </c>
      <c r="J114" s="15"/>
      <c r="K114" s="13">
        <f>IF(J114="",0,IF(J114="優勝",点数換算表!$B$3,IF(J114="準優勝",点数換算表!$C$3,IF(J114="ベスト4",点数換算表!$D$3,点数換算表!$E$3))))</f>
        <v>0</v>
      </c>
      <c r="L114" s="15"/>
      <c r="M114" s="13">
        <f>IF(L114="",0,IF(L114="優勝",点数換算表!$B$4,IF(L114="準優勝",点数換算表!$C$4,IF(L114="ベスト4",点数換算表!$D$4,IF(L114="ベスト8",点数換算表!$E$4,IF(L114="ベスト16",点数換算表!$F$4,""))))))</f>
        <v>0</v>
      </c>
      <c r="N114" s="15"/>
      <c r="O114" s="13">
        <f>IF(N114="",0,IF(N114="優勝",点数換算表!$B$5,IF(N114="準優勝",点数換算表!$C$5,IF(N114="ベスト4",点数換算表!$D$5,IF(N114="ベスト8",点数換算表!$E$5,IF(N114="ベスト16",点数換算表!$F$5,IF(N114="ベスト32",点数換算表!$G$5,"")))))))</f>
        <v>0</v>
      </c>
      <c r="P114" s="15"/>
      <c r="Q114" s="13">
        <f>IF(P114="",0,IF(P114="優勝",点数換算表!$B$6,IF(P114="準優勝",点数換算表!$C$6,IF(P114="ベスト4",点数換算表!$D$6,IF(P114="ベスト8",点数換算表!$E$6,IF(P114="ベスト16",点数換算表!$F$6,IF(P114="ベスト32",点数換算表!$G$6,"")))))))</f>
        <v>0</v>
      </c>
      <c r="R114" s="15"/>
      <c r="S114" s="13">
        <f>IF(R114="",0,IF(R114="優勝",点数換算表!$B$7,IF(R114="準優勝",点数換算表!$C$7,IF(R114="ベスト4",点数換算表!$D$7,IF(R114="ベスト8",点数換算表!$E$7,点数換算表!$F$7)))))</f>
        <v>0</v>
      </c>
      <c r="T114" s="15"/>
      <c r="U114" s="13">
        <f>IF(T114="",0,IF(T114="優勝",点数換算表!$B$8,IF(T114="準優勝",点数換算表!$C$8,IF(T114="ベスト4",点数換算表!$D$8,IF(T114="ベスト8",点数換算表!$E$8,点数換算表!$F$8)))))</f>
        <v>0</v>
      </c>
      <c r="V114" s="15"/>
      <c r="W114" s="13">
        <f>IF(V114="",0,IF(V114="優勝",点数換算表!$B$13,IF(V114="準優勝",点数換算表!$C$13,IF(V114="ベスト4",点数換算表!$D$13,点数換算表!$E$13))))</f>
        <v>0</v>
      </c>
      <c r="X114" s="15"/>
      <c r="Y114" s="13">
        <f>IF(X114="",0,IF(X114="優勝",点数換算表!$B$14,IF(X114="準優勝",点数換算表!$C$14,IF(X114="ベスト4",点数換算表!$D$14,点数換算表!$E$14))))</f>
        <v>0</v>
      </c>
      <c r="Z114" s="15" t="s">
        <v>7</v>
      </c>
      <c r="AA114" s="13">
        <f>IF(Z114="",0,IF(Z114="優勝",点数換算表!$B$15,IF(Z114="準優勝",点数換算表!$C$15,IF(Z114="ベスト4",点数換算表!$D$15,IF(Z114="ベスト8",点数換算表!$E$15,IF(Z114="ベスト16",点数換算表!$F$15,""))))))</f>
        <v>16</v>
      </c>
      <c r="AB114" s="15"/>
      <c r="AC114" s="13">
        <f>IF(AB114="",0,IF(AB114="優勝",点数換算表!$B$16,IF(AB114="準優勝",点数換算表!$C$16,IF(AB114="ベスト4",点数換算表!$D$16,IF(AB114="ベスト8",点数換算表!$E$16,IF(AB114="ベスト16",点数換算表!$F$16,IF(AB114="ベスト32",点数換算表!$G$16,"")))))))</f>
        <v>0</v>
      </c>
      <c r="AD114" s="15"/>
      <c r="AE114" s="13">
        <f>IF(AD114="",0,IF(AD114="優勝",点数換算表!$B$17,IF(AD114="準優勝",点数換算表!$C$17,IF(AD114="ベスト4",点数換算表!$D$17,IF(AD114="ベスト8",点数換算表!$E$17,IF(AD114="ベスト16",点数換算表!$F$17,IF(AD114="ベスト32",点数換算表!$G$17,"")))))))</f>
        <v>0</v>
      </c>
      <c r="AF114" s="15"/>
      <c r="AG114" s="13">
        <f>IF(AF114="",0,IF(AF114="優勝",点数換算表!$B$18,IF(AF114="準優勝",点数換算表!$C$18,IF(AF114="ベスト4",点数換算表!$D$18,IF(AF114="ベスト8",点数換算表!$E$18,点数換算表!$F$18)))))</f>
        <v>0</v>
      </c>
      <c r="AH114" s="15"/>
      <c r="AI114" s="13">
        <f>IF(AH114="",0,IF(AH114="優勝",点数換算表!$B$19,IF(AH114="準優勝",点数換算表!$C$19,IF(AH114="ベスト4",点数換算表!$D$19,IF(AH114="ベスト8",点数換算表!$E$19,点数換算表!$F$19)))))</f>
        <v>0</v>
      </c>
    </row>
    <row r="115" spans="1:35">
      <c r="A115" s="13">
        <v>112</v>
      </c>
      <c r="B115" s="15" t="s">
        <v>97</v>
      </c>
      <c r="C115" s="15" t="s">
        <v>44</v>
      </c>
      <c r="D115" s="15">
        <v>2</v>
      </c>
      <c r="E115" s="16" t="s">
        <v>177</v>
      </c>
      <c r="F115" s="26" t="s">
        <v>539</v>
      </c>
      <c r="G115" s="13">
        <f t="shared" ref="G115:G121" si="5">MAX(I115,K115)+SUM(M115:U115)+MAX(W115,Y115)+SUM(AA115:AI115)</f>
        <v>16</v>
      </c>
      <c r="H115" s="15"/>
      <c r="I115" s="13">
        <f>IF(H115="",0,IF(H115="優勝",点数換算表!$B$2,IF(H115="準優勝",点数換算表!$C$2,IF(H115="ベスト4",点数換算表!$D$2,点数換算表!$E$2))))</f>
        <v>0</v>
      </c>
      <c r="J115" s="15"/>
      <c r="K115" s="13">
        <f>IF(J115="",0,IF(J115="優勝",点数換算表!$B$3,IF(J115="準優勝",点数換算表!$C$3,IF(J115="ベスト4",点数換算表!$D$3,点数換算表!$E$3))))</f>
        <v>0</v>
      </c>
      <c r="L115" s="15"/>
      <c r="M115" s="13">
        <f>IF(L115="",0,IF(L115="優勝",点数換算表!$B$4,IF(L115="準優勝",点数換算表!$C$4,IF(L115="ベスト4",点数換算表!$D$4,IF(L115="ベスト8",点数換算表!$E$4,IF(L115="ベスト16",点数換算表!$F$4,""))))))</f>
        <v>0</v>
      </c>
      <c r="N115" s="15"/>
      <c r="O115" s="13">
        <f>IF(N115="",0,IF(N115="優勝",点数換算表!$B$5,IF(N115="準優勝",点数換算表!$C$5,IF(N115="ベスト4",点数換算表!$D$5,IF(N115="ベスト8",点数換算表!$E$5,IF(N115="ベスト16",点数換算表!$F$5,IF(N115="ベスト32",点数換算表!$G$5,"")))))))</f>
        <v>0</v>
      </c>
      <c r="P115" s="15"/>
      <c r="Q115" s="13">
        <f>IF(P115="",0,IF(P115="優勝",点数換算表!$B$6,IF(P115="準優勝",点数換算表!$C$6,IF(P115="ベスト4",点数換算表!$D$6,IF(P115="ベスト8",点数換算表!$E$6,IF(P115="ベスト16",点数換算表!$F$6,IF(P115="ベスト32",点数換算表!$G$6,"")))))))</f>
        <v>0</v>
      </c>
      <c r="R115" s="15"/>
      <c r="S115" s="13">
        <f>IF(R115="",0,IF(R115="優勝",点数換算表!$B$7,IF(R115="準優勝",点数換算表!$C$7,IF(R115="ベスト4",点数換算表!$D$7,IF(R115="ベスト8",点数換算表!$E$7,点数換算表!$F$7)))))</f>
        <v>0</v>
      </c>
      <c r="T115" s="15"/>
      <c r="U115" s="13">
        <f>IF(T115="",0,IF(T115="優勝",点数換算表!$B$8,IF(T115="準優勝",点数換算表!$C$8,IF(T115="ベスト4",点数換算表!$D$8,IF(T115="ベスト8",点数換算表!$E$8,点数換算表!$F$8)))))</f>
        <v>0</v>
      </c>
      <c r="V115" s="15"/>
      <c r="W115" s="13">
        <f>IF(V115="",0,IF(V115="優勝",点数換算表!$B$13,IF(V115="準優勝",点数換算表!$C$13,IF(V115="ベスト4",点数換算表!$D$13,点数換算表!$E$13))))</f>
        <v>0</v>
      </c>
      <c r="X115" s="15"/>
      <c r="Y115" s="13">
        <f>IF(X115="",0,IF(X115="優勝",点数換算表!$B$14,IF(X115="準優勝",点数換算表!$C$14,IF(X115="ベスト4",点数換算表!$D$14,点数換算表!$E$14))))</f>
        <v>0</v>
      </c>
      <c r="Z115" s="15" t="s">
        <v>7</v>
      </c>
      <c r="AA115" s="13">
        <f>IF(Z115="",0,IF(Z115="優勝",点数換算表!$B$15,IF(Z115="準優勝",点数換算表!$C$15,IF(Z115="ベスト4",点数換算表!$D$15,IF(Z115="ベスト8",点数換算表!$E$15,IF(Z115="ベスト16",点数換算表!$F$15,""))))))</f>
        <v>16</v>
      </c>
      <c r="AB115" s="15"/>
      <c r="AC115" s="13">
        <f>IF(AB115="",0,IF(AB115="優勝",点数換算表!$B$16,IF(AB115="準優勝",点数換算表!$C$16,IF(AB115="ベスト4",点数換算表!$D$16,IF(AB115="ベスト8",点数換算表!$E$16,IF(AB115="ベスト16",点数換算表!$F$16,IF(AB115="ベスト32",点数換算表!$G$16,"")))))))</f>
        <v>0</v>
      </c>
      <c r="AD115" s="15"/>
      <c r="AE115" s="13">
        <f>IF(AD115="",0,IF(AD115="優勝",点数換算表!$B$17,IF(AD115="準優勝",点数換算表!$C$17,IF(AD115="ベスト4",点数換算表!$D$17,IF(AD115="ベスト8",点数換算表!$E$17,IF(AD115="ベスト16",点数換算表!$F$17,IF(AD115="ベスト32",点数換算表!$G$17,"")))))))</f>
        <v>0</v>
      </c>
      <c r="AF115" s="15"/>
      <c r="AG115" s="13">
        <f>IF(AF115="",0,IF(AF115="優勝",点数換算表!$B$18,IF(AF115="準優勝",点数換算表!$C$18,IF(AF115="ベスト4",点数換算表!$D$18,IF(AF115="ベスト8",点数換算表!$E$18,点数換算表!$F$18)))))</f>
        <v>0</v>
      </c>
      <c r="AH115" s="15"/>
      <c r="AI115" s="13">
        <f>IF(AH115="",0,IF(AH115="優勝",点数換算表!$B$19,IF(AH115="準優勝",点数換算表!$C$19,IF(AH115="ベスト4",点数換算表!$D$19,IF(AH115="ベスト8",点数換算表!$E$19,点数換算表!$F$19)))))</f>
        <v>0</v>
      </c>
    </row>
    <row r="116" spans="1:35">
      <c r="A116" s="13">
        <v>113</v>
      </c>
      <c r="B116" s="15" t="s">
        <v>98</v>
      </c>
      <c r="C116" s="15" t="s">
        <v>44</v>
      </c>
      <c r="D116" s="15">
        <v>2</v>
      </c>
      <c r="E116" s="16" t="s">
        <v>177</v>
      </c>
      <c r="F116" s="26" t="s">
        <v>539</v>
      </c>
      <c r="G116" s="13">
        <f t="shared" si="5"/>
        <v>16</v>
      </c>
      <c r="H116" s="15"/>
      <c r="I116" s="13">
        <f>IF(H116="",0,IF(H116="優勝",点数換算表!$B$2,IF(H116="準優勝",点数換算表!$C$2,IF(H116="ベスト4",点数換算表!$D$2,点数換算表!$E$2))))</f>
        <v>0</v>
      </c>
      <c r="J116" s="15"/>
      <c r="K116" s="13">
        <f>IF(J116="",0,IF(J116="優勝",点数換算表!$B$3,IF(J116="準優勝",点数換算表!$C$3,IF(J116="ベスト4",点数換算表!$D$3,点数換算表!$E$3))))</f>
        <v>0</v>
      </c>
      <c r="L116" s="15"/>
      <c r="M116" s="13">
        <f>IF(L116="",0,IF(L116="優勝",点数換算表!$B$4,IF(L116="準優勝",点数換算表!$C$4,IF(L116="ベスト4",点数換算表!$D$4,IF(L116="ベスト8",点数換算表!$E$4,IF(L116="ベスト16",点数換算表!$F$4,""))))))</f>
        <v>0</v>
      </c>
      <c r="N116" s="15"/>
      <c r="O116" s="13">
        <f>IF(N116="",0,IF(N116="優勝",点数換算表!$B$5,IF(N116="準優勝",点数換算表!$C$5,IF(N116="ベスト4",点数換算表!$D$5,IF(N116="ベスト8",点数換算表!$E$5,IF(N116="ベスト16",点数換算表!$F$5,IF(N116="ベスト32",点数換算表!$G$5,"")))))))</f>
        <v>0</v>
      </c>
      <c r="P116" s="15"/>
      <c r="Q116" s="13">
        <f>IF(P116="",0,IF(P116="優勝",点数換算表!$B$6,IF(P116="準優勝",点数換算表!$C$6,IF(P116="ベスト4",点数換算表!$D$6,IF(P116="ベスト8",点数換算表!$E$6,IF(P116="ベスト16",点数換算表!$F$6,IF(P116="ベスト32",点数換算表!$G$6,"")))))))</f>
        <v>0</v>
      </c>
      <c r="R116" s="15"/>
      <c r="S116" s="13">
        <f>IF(R116="",0,IF(R116="優勝",点数換算表!$B$7,IF(R116="準優勝",点数換算表!$C$7,IF(R116="ベスト4",点数換算表!$D$7,IF(R116="ベスト8",点数換算表!$E$7,点数換算表!$F$7)))))</f>
        <v>0</v>
      </c>
      <c r="T116" s="15"/>
      <c r="U116" s="13">
        <f>IF(T116="",0,IF(T116="優勝",点数換算表!$B$8,IF(T116="準優勝",点数換算表!$C$8,IF(T116="ベスト4",点数換算表!$D$8,IF(T116="ベスト8",点数換算表!$E$8,点数換算表!$F$8)))))</f>
        <v>0</v>
      </c>
      <c r="V116" s="15"/>
      <c r="W116" s="13">
        <f>IF(V116="",0,IF(V116="優勝",点数換算表!$B$13,IF(V116="準優勝",点数換算表!$C$13,IF(V116="ベスト4",点数換算表!$D$13,点数換算表!$E$13))))</f>
        <v>0</v>
      </c>
      <c r="X116" s="15"/>
      <c r="Y116" s="13">
        <f>IF(X116="",0,IF(X116="優勝",点数換算表!$B$14,IF(X116="準優勝",点数換算表!$C$14,IF(X116="ベスト4",点数換算表!$D$14,点数換算表!$E$14))))</f>
        <v>0</v>
      </c>
      <c r="Z116" s="15" t="s">
        <v>7</v>
      </c>
      <c r="AA116" s="13">
        <f>IF(Z116="",0,IF(Z116="優勝",点数換算表!$B$15,IF(Z116="準優勝",点数換算表!$C$15,IF(Z116="ベスト4",点数換算表!$D$15,IF(Z116="ベスト8",点数換算表!$E$15,IF(Z116="ベスト16",点数換算表!$F$15,""))))))</f>
        <v>16</v>
      </c>
      <c r="AB116" s="15"/>
      <c r="AC116" s="13">
        <f>IF(AB116="",0,IF(AB116="優勝",点数換算表!$B$16,IF(AB116="準優勝",点数換算表!$C$16,IF(AB116="ベスト4",点数換算表!$D$16,IF(AB116="ベスト8",点数換算表!$E$16,IF(AB116="ベスト16",点数換算表!$F$16,IF(AB116="ベスト32",点数換算表!$G$16,"")))))))</f>
        <v>0</v>
      </c>
      <c r="AD116" s="15"/>
      <c r="AE116" s="13">
        <f>IF(AD116="",0,IF(AD116="優勝",点数換算表!$B$17,IF(AD116="準優勝",点数換算表!$C$17,IF(AD116="ベスト4",点数換算表!$D$17,IF(AD116="ベスト8",点数換算表!$E$17,IF(AD116="ベスト16",点数換算表!$F$17,IF(AD116="ベスト32",点数換算表!$G$17,"")))))))</f>
        <v>0</v>
      </c>
      <c r="AF116" s="15"/>
      <c r="AG116" s="13">
        <f>IF(AF116="",0,IF(AF116="優勝",点数換算表!$B$18,IF(AF116="準優勝",点数換算表!$C$18,IF(AF116="ベスト4",点数換算表!$D$18,IF(AF116="ベスト8",点数換算表!$E$18,点数換算表!$F$18)))))</f>
        <v>0</v>
      </c>
      <c r="AH116" s="15"/>
      <c r="AI116" s="13">
        <f>IF(AH116="",0,IF(AH116="優勝",点数換算表!$B$19,IF(AH116="準優勝",点数換算表!$C$19,IF(AH116="ベスト4",点数換算表!$D$19,IF(AH116="ベスト8",点数換算表!$E$19,点数換算表!$F$19)))))</f>
        <v>0</v>
      </c>
    </row>
    <row r="117" spans="1:35">
      <c r="A117" s="13">
        <v>114</v>
      </c>
      <c r="B117" s="13" t="s">
        <v>185</v>
      </c>
      <c r="C117" s="13" t="s">
        <v>186</v>
      </c>
      <c r="D117" s="13">
        <v>3</v>
      </c>
      <c r="E117" s="18" t="s">
        <v>179</v>
      </c>
      <c r="F117" s="27" t="s">
        <v>540</v>
      </c>
      <c r="G117" s="13">
        <f t="shared" si="5"/>
        <v>16</v>
      </c>
      <c r="H117" s="15"/>
      <c r="I117" s="13">
        <f>IF(H117="",0,IF(H117="優勝",[2]点数換算表!$B$2,IF(H117="準優勝",[2]点数換算表!$C$2,IF(H117="ベスト4",[2]点数換算表!$D$2,[2]点数換算表!$E$2))))</f>
        <v>0</v>
      </c>
      <c r="J117" s="15"/>
      <c r="K117" s="13">
        <f>IF(J117="",0,IF(J117="優勝",点数換算表!$B$3,IF(J117="準優勝",点数換算表!$C$3,IF(J117="ベスト4",点数換算表!$D$3,点数換算表!$E$3))))</f>
        <v>0</v>
      </c>
      <c r="L117" s="15"/>
      <c r="M117" s="13">
        <f>IF(L117="",0,IF(L117="優勝",点数換算表!$B$4,IF(L117="準優勝",点数換算表!$C$4,IF(L117="ベスト4",点数換算表!$D$4,IF(L117="ベスト8",点数換算表!$E$4,IF(L117="ベスト16",点数換算表!$F$4,""))))))</f>
        <v>0</v>
      </c>
      <c r="N117" s="15"/>
      <c r="O117" s="13">
        <f>IF(N117="",0,IF(N117="優勝",点数換算表!$B$5,IF(N117="準優勝",点数換算表!$C$5,IF(N117="ベスト4",点数換算表!$D$5,IF(N117="ベスト8",点数換算表!$E$5,IF(N117="ベスト16",点数換算表!$F$5,IF(N117="ベスト32",点数換算表!$G$5,"")))))))</f>
        <v>0</v>
      </c>
      <c r="P117" s="15"/>
      <c r="Q117" s="13">
        <f>IF(P117="",0,IF(P117="優勝",点数換算表!$B$6,IF(P117="準優勝",点数換算表!$C$6,IF(P117="ベスト4",点数換算表!$D$6,IF(P117="ベスト8",点数換算表!$E$6,IF(P117="ベスト16",点数換算表!$F$6,IF(P117="ベスト32",点数換算表!$G$6,"")))))))</f>
        <v>0</v>
      </c>
      <c r="R117" s="15"/>
      <c r="S117" s="13">
        <f>IF(R117="",0,IF(R117="優勝",点数換算表!$B$7,IF(R117="準優勝",点数換算表!$C$7,IF(R117="ベスト4",点数換算表!$D$7,IF(R117="ベスト8",点数換算表!$E$7,点数換算表!$F$7)))))</f>
        <v>0</v>
      </c>
      <c r="T117" s="15"/>
      <c r="U117" s="13">
        <f>IF(T117="",0,IF(T117="優勝",点数換算表!$B$8,IF(T117="準優勝",点数換算表!$C$8,IF(T117="ベスト4",点数換算表!$D$8,IF(T117="ベスト8",点数換算表!$E$8,点数換算表!$F$8)))))</f>
        <v>0</v>
      </c>
      <c r="V117" s="15"/>
      <c r="W117" s="13">
        <f>IF(V117="",0,IF(V117="優勝",点数換算表!$B$13,IF(V117="準優勝",点数換算表!$C$13,IF(V117="ベスト4",点数換算表!$D$13,点数換算表!$E$13))))</f>
        <v>0</v>
      </c>
      <c r="X117" s="15"/>
      <c r="Y117" s="13">
        <f>IF(X117="",0,IF(X117="優勝",点数換算表!$B$14,IF(X117="準優勝",点数換算表!$C$14,IF(X117="ベスト4",点数換算表!$D$14,点数換算表!$E$14))))</f>
        <v>0</v>
      </c>
      <c r="Z117" s="15" t="s">
        <v>7</v>
      </c>
      <c r="AA117" s="13">
        <f>IF(Z117="",0,IF(Z117="優勝",点数換算表!$B$15,IF(Z117="準優勝",点数換算表!$C$15,IF(Z117="ベスト4",点数換算表!$D$15,IF(Z117="ベスト8",点数換算表!$E$15,IF(Z117="ベスト16",点数換算表!$F$15,""))))))</f>
        <v>16</v>
      </c>
      <c r="AB117" s="15"/>
      <c r="AC117" s="13">
        <f>IF(AB117="",0,IF(AB117="優勝",点数換算表!$B$16,IF(AB117="準優勝",点数換算表!$C$16,IF(AB117="ベスト4",点数換算表!$D$16,IF(AB117="ベスト8",点数換算表!$E$16,IF(AB117="ベスト16",点数換算表!$F$16,IF(AB117="ベスト32",点数換算表!$G$16,"")))))))</f>
        <v>0</v>
      </c>
      <c r="AD117" s="15"/>
      <c r="AE117" s="13">
        <f>IF(AD117="",0,IF(AD117="優勝",点数換算表!$B$17,IF(AD117="準優勝",点数換算表!$C$17,IF(AD117="ベスト4",点数換算表!$D$17,IF(AD117="ベスト8",点数換算表!$E$17,IF(AD117="ベスト16",点数換算表!$F$17,IF(AD117="ベスト32",点数換算表!$G$17,"")))))))</f>
        <v>0</v>
      </c>
      <c r="AF117" s="15"/>
      <c r="AG117" s="13">
        <f>IF(AF117="",0,IF(AF117="優勝",点数換算表!$B$18,IF(AF117="準優勝",点数換算表!$C$18,IF(AF117="ベスト4",点数換算表!$D$18,IF(AF117="ベスト8",点数換算表!$E$18,点数換算表!$F$18)))))</f>
        <v>0</v>
      </c>
      <c r="AH117" s="15"/>
      <c r="AI117" s="13">
        <f>IF(AH117="",0,IF(AH117="優勝",点数換算表!$B$19,IF(AH117="準優勝",点数換算表!$C$19,IF(AH117="ベスト4",点数換算表!$D$19,IF(AH117="ベスト8",点数換算表!$E$19,点数換算表!$F$19)))))</f>
        <v>0</v>
      </c>
    </row>
    <row r="118" spans="1:35">
      <c r="A118" s="13">
        <v>115</v>
      </c>
      <c r="B118" s="13" t="s">
        <v>256</v>
      </c>
      <c r="C118" s="13" t="s">
        <v>249</v>
      </c>
      <c r="D118" s="13">
        <v>2</v>
      </c>
      <c r="E118" s="19" t="s">
        <v>250</v>
      </c>
      <c r="F118" s="27" t="s">
        <v>540</v>
      </c>
      <c r="G118" s="13">
        <f t="shared" si="5"/>
        <v>16</v>
      </c>
      <c r="H118" s="15"/>
      <c r="I118" s="13">
        <f>IF(H118="",0,IF(H118="優勝",[4]点数換算表!$B$2,IF(H118="準優勝",[4]点数換算表!$C$2,IF(H118="ベスト4",[4]点数換算表!$D$2,[4]点数換算表!$E$2))))</f>
        <v>0</v>
      </c>
      <c r="J118" s="15"/>
      <c r="K118" s="13">
        <f>IF(J118="",0,IF(J118="優勝",点数換算表!$B$3,IF(J118="準優勝",点数換算表!$C$3,IF(J118="ベスト4",点数換算表!$D$3,点数換算表!$E$3))))</f>
        <v>0</v>
      </c>
      <c r="L118" s="15"/>
      <c r="M118" s="13">
        <f>IF(L118="",0,IF(L118="優勝",点数換算表!$B$4,IF(L118="準優勝",点数換算表!$C$4,IF(L118="ベスト4",点数換算表!$D$4,IF(L118="ベスト8",点数換算表!$E$4,IF(L118="ベスト16",点数換算表!$F$4,""))))))</f>
        <v>0</v>
      </c>
      <c r="N118" s="15"/>
      <c r="O118" s="13">
        <f>IF(N118="",0,IF(N118="優勝",点数換算表!$B$5,IF(N118="準優勝",点数換算表!$C$5,IF(N118="ベスト4",点数換算表!$D$5,IF(N118="ベスト8",点数換算表!$E$5,IF(N118="ベスト16",点数換算表!$F$5,IF(N118="ベスト32",点数換算表!$G$5,"")))))))</f>
        <v>0</v>
      </c>
      <c r="P118" s="15"/>
      <c r="Q118" s="13">
        <f>IF(P118="",0,IF(P118="優勝",点数換算表!$B$6,IF(P118="準優勝",点数換算表!$C$6,IF(P118="ベスト4",点数換算表!$D$6,IF(P118="ベスト8",点数換算表!$E$6,IF(P118="ベスト16",点数換算表!$F$6,IF(P118="ベスト32",点数換算表!$G$6,"")))))))</f>
        <v>0</v>
      </c>
      <c r="R118" s="15"/>
      <c r="S118" s="13">
        <f>IF(R118="",0,IF(R118="優勝",点数換算表!$B$7,IF(R118="準優勝",点数換算表!$C$7,IF(R118="ベスト4",点数換算表!$D$7,IF(R118="ベスト8",点数換算表!$E$7,点数換算表!$F$7)))))</f>
        <v>0</v>
      </c>
      <c r="T118" s="15"/>
      <c r="U118" s="13">
        <f>IF(T118="",0,IF(T118="優勝",点数換算表!$B$8,IF(T118="準優勝",点数換算表!$C$8,IF(T118="ベスト4",点数換算表!$D$8,IF(T118="ベスト8",点数換算表!$E$8,点数換算表!$F$8)))))</f>
        <v>0</v>
      </c>
      <c r="V118" s="15"/>
      <c r="W118" s="13">
        <f>IF(V118="",0,IF(V118="優勝",点数換算表!$B$13,IF(V118="準優勝",点数換算表!$C$13,IF(V118="ベスト4",点数換算表!$D$13,点数換算表!$E$13))))</f>
        <v>0</v>
      </c>
      <c r="X118" s="15"/>
      <c r="Y118" s="13">
        <f>IF(X118="",0,IF(X118="優勝",点数換算表!$B$14,IF(X118="準優勝",点数換算表!$C$14,IF(X118="ベスト4",点数換算表!$D$14,点数換算表!$E$14))))</f>
        <v>0</v>
      </c>
      <c r="Z118" s="15" t="s">
        <v>7</v>
      </c>
      <c r="AA118" s="13">
        <f>IF(Z118="",0,IF(Z118="優勝",点数換算表!$B$15,IF(Z118="準優勝",点数換算表!$C$15,IF(Z118="ベスト4",点数換算表!$D$15,IF(Z118="ベスト8",点数換算表!$E$15,IF(Z118="ベスト16",点数換算表!$F$15,""))))))</f>
        <v>16</v>
      </c>
      <c r="AB118" s="15"/>
      <c r="AC118" s="13">
        <f>IF(AB118="",0,IF(AB118="優勝",点数換算表!$B$16,IF(AB118="準優勝",点数換算表!$C$16,IF(AB118="ベスト4",点数換算表!$D$16,IF(AB118="ベスト8",点数換算表!$E$16,IF(AB118="ベスト16",点数換算表!$F$16,IF(AB118="ベスト32",点数換算表!$G$16,"")))))))</f>
        <v>0</v>
      </c>
      <c r="AD118" s="15"/>
      <c r="AE118" s="13">
        <f>IF(AD118="",0,IF(AD118="優勝",点数換算表!$B$17,IF(AD118="準優勝",点数換算表!$C$17,IF(AD118="ベスト4",点数換算表!$D$17,IF(AD118="ベスト8",点数換算表!$E$17,IF(AD118="ベスト16",点数換算表!$F$17,IF(AD118="ベスト32",点数換算表!$G$17,"")))))))</f>
        <v>0</v>
      </c>
      <c r="AF118" s="15"/>
      <c r="AG118" s="13">
        <f>IF(AF118="",0,IF(AF118="優勝",点数換算表!$B$18,IF(AF118="準優勝",点数換算表!$C$18,IF(AF118="ベスト4",点数換算表!$D$18,IF(AF118="ベスト8",点数換算表!$E$18,点数換算表!$F$18)))))</f>
        <v>0</v>
      </c>
      <c r="AH118" s="15"/>
      <c r="AI118" s="13">
        <f>IF(AH118="",0,IF(AH118="優勝",点数換算表!$B$19,IF(AH118="準優勝",点数換算表!$C$19,IF(AH118="ベスト4",点数換算表!$D$19,IF(AH118="ベスト8",点数換算表!$E$19,点数換算表!$F$19)))))</f>
        <v>0</v>
      </c>
    </row>
    <row r="119" spans="1:35">
      <c r="A119" s="13">
        <v>116</v>
      </c>
      <c r="B119" s="13" t="s">
        <v>304</v>
      </c>
      <c r="C119" s="13" t="s">
        <v>294</v>
      </c>
      <c r="D119" s="13">
        <v>3</v>
      </c>
      <c r="E119" s="20" t="s">
        <v>289</v>
      </c>
      <c r="F119" s="27" t="s">
        <v>540</v>
      </c>
      <c r="G119" s="13">
        <f t="shared" si="5"/>
        <v>16</v>
      </c>
      <c r="H119" s="15"/>
      <c r="I119" s="13">
        <f>IF(H119="",0,IF(H119="優勝",[7]点数換算表!$B$2,IF(H119="準優勝",[7]点数換算表!$C$2,IF(H119="ベスト4",[7]点数換算表!$D$2,[7]点数換算表!$E$2))))</f>
        <v>0</v>
      </c>
      <c r="J119" s="15"/>
      <c r="K119" s="13">
        <f>IF(J119="",0,IF(J119="優勝",点数換算表!$B$3,IF(J119="準優勝",点数換算表!$C$3,IF(J119="ベスト4",点数換算表!$D$3,点数換算表!$E$3))))</f>
        <v>0</v>
      </c>
      <c r="L119" s="15"/>
      <c r="M119" s="13">
        <f>IF(L119="",0,IF(L119="優勝",点数換算表!$B$4,IF(L119="準優勝",点数換算表!$C$4,IF(L119="ベスト4",点数換算表!$D$4,IF(L119="ベスト8",点数換算表!$E$4,IF(L119="ベスト16",点数換算表!$F$4,""))))))</f>
        <v>0</v>
      </c>
      <c r="N119" s="15"/>
      <c r="O119" s="13">
        <f>IF(N119="",0,IF(N119="優勝",点数換算表!$B$5,IF(N119="準優勝",点数換算表!$C$5,IF(N119="ベスト4",点数換算表!$D$5,IF(N119="ベスト8",点数換算表!$E$5,IF(N119="ベスト16",点数換算表!$F$5,IF(N119="ベスト32",点数換算表!$G$5,"")))))))</f>
        <v>0</v>
      </c>
      <c r="P119" s="15"/>
      <c r="Q119" s="13">
        <f>IF(P119="",0,IF(P119="優勝",点数換算表!$B$6,IF(P119="準優勝",点数換算表!$C$6,IF(P119="ベスト4",点数換算表!$D$6,IF(P119="ベスト8",点数換算表!$E$6,IF(P119="ベスト16",点数換算表!$F$6,IF(P119="ベスト32",点数換算表!$G$6,"")))))))</f>
        <v>0</v>
      </c>
      <c r="R119" s="15"/>
      <c r="S119" s="13">
        <f>IF(R119="",0,IF(R119="優勝",点数換算表!$B$7,IF(R119="準優勝",点数換算表!$C$7,IF(R119="ベスト4",点数換算表!$D$7,IF(R119="ベスト8",点数換算表!$E$7,点数換算表!$F$7)))))</f>
        <v>0</v>
      </c>
      <c r="T119" s="15"/>
      <c r="U119" s="13">
        <f>IF(T119="",0,IF(T119="優勝",点数換算表!$B$8,IF(T119="準優勝",点数換算表!$C$8,IF(T119="ベスト4",点数換算表!$D$8,IF(T119="ベスト8",点数換算表!$E$8,点数換算表!$F$8)))))</f>
        <v>0</v>
      </c>
      <c r="V119" s="15"/>
      <c r="W119" s="13">
        <f>IF(V119="",0,IF(V119="優勝",点数換算表!$B$13,IF(V119="準優勝",点数換算表!$C$13,IF(V119="ベスト4",点数換算表!$D$13,点数換算表!$E$13))))</f>
        <v>0</v>
      </c>
      <c r="X119" s="15"/>
      <c r="Y119" s="13">
        <f>IF(X119="",0,IF(X119="優勝",点数換算表!$B$14,IF(X119="準優勝",点数換算表!$C$14,IF(X119="ベスト4",点数換算表!$D$14,点数換算表!$E$14))))</f>
        <v>0</v>
      </c>
      <c r="Z119" s="15" t="s">
        <v>7</v>
      </c>
      <c r="AA119" s="13">
        <f>IF(Z119="",0,IF(Z119="優勝",点数換算表!$B$15,IF(Z119="準優勝",点数換算表!$C$15,IF(Z119="ベスト4",点数換算表!$D$15,IF(Z119="ベスト8",点数換算表!$E$15,IF(Z119="ベスト16",点数換算表!$F$15,""))))))</f>
        <v>16</v>
      </c>
      <c r="AB119" s="15"/>
      <c r="AC119" s="13">
        <f>IF(AB119="",0,IF(AB119="優勝",点数換算表!$B$16,IF(AB119="準優勝",点数換算表!$C$16,IF(AB119="ベスト4",点数換算表!$D$16,IF(AB119="ベスト8",点数換算表!$E$16,IF(AB119="ベスト16",点数換算表!$F$16,IF(AB119="ベスト32",点数換算表!$G$16,"")))))))</f>
        <v>0</v>
      </c>
      <c r="AD119" s="15"/>
      <c r="AE119" s="13">
        <f>IF(AD119="",0,IF(AD119="優勝",点数換算表!$B$17,IF(AD119="準優勝",点数換算表!$C$17,IF(AD119="ベスト4",点数換算表!$D$17,IF(AD119="ベスト8",点数換算表!$E$17,IF(AD119="ベスト16",点数換算表!$F$17,IF(AD119="ベスト32",点数換算表!$G$17,"")))))))</f>
        <v>0</v>
      </c>
      <c r="AF119" s="15"/>
      <c r="AG119" s="13">
        <f>IF(AF119="",0,IF(AF119="優勝",点数換算表!$B$18,IF(AF119="準優勝",点数換算表!$C$18,IF(AF119="ベスト4",点数換算表!$D$18,IF(AF119="ベスト8",点数換算表!$E$18,点数換算表!$F$18)))))</f>
        <v>0</v>
      </c>
      <c r="AH119" s="15"/>
      <c r="AI119" s="13">
        <f>IF(AH119="",0,IF(AH119="優勝",点数換算表!$B$19,IF(AH119="準優勝",点数換算表!$C$19,IF(AH119="ベスト4",点数換算表!$D$19,IF(AH119="ベスト8",点数換算表!$E$19,点数換算表!$F$19)))))</f>
        <v>0</v>
      </c>
    </row>
    <row r="120" spans="1:35">
      <c r="A120" s="13">
        <v>117</v>
      </c>
      <c r="B120" s="13" t="s">
        <v>347</v>
      </c>
      <c r="C120" s="13" t="s">
        <v>334</v>
      </c>
      <c r="D120" s="13">
        <v>2</v>
      </c>
      <c r="E120" s="21" t="s">
        <v>333</v>
      </c>
      <c r="F120" s="27" t="s">
        <v>540</v>
      </c>
      <c r="G120" s="13">
        <f t="shared" si="5"/>
        <v>16</v>
      </c>
      <c r="H120" s="15"/>
      <c r="I120" s="13">
        <f>IF(H120="",0,IF(H120="優勝",[1]点数換算表!$B$2,IF(H120="準優勝",[1]点数換算表!$C$2,IF(H120="ベスト4",[1]点数換算表!$D$2,[1]点数換算表!$E$2))))</f>
        <v>0</v>
      </c>
      <c r="J120" s="15"/>
      <c r="K120" s="13">
        <f>IF(J120="",0,IF(J120="優勝",点数換算表!$B$3,IF(J120="準優勝",点数換算表!$C$3,IF(J120="ベスト4",点数換算表!$D$3,点数換算表!$E$3))))</f>
        <v>0</v>
      </c>
      <c r="L120" s="15"/>
      <c r="M120" s="13">
        <f>IF(L120="",0,IF(L120="優勝",点数換算表!$B$4,IF(L120="準優勝",点数換算表!$C$4,IF(L120="ベスト4",点数換算表!$D$4,IF(L120="ベスト8",点数換算表!$E$4,IF(L120="ベスト16",点数換算表!$F$4,""))))))</f>
        <v>0</v>
      </c>
      <c r="N120" s="15"/>
      <c r="O120" s="13">
        <f>IF(N120="",0,IF(N120="優勝",点数換算表!$B$5,IF(N120="準優勝",点数換算表!$C$5,IF(N120="ベスト4",点数換算表!$D$5,IF(N120="ベスト8",点数換算表!$E$5,IF(N120="ベスト16",点数換算表!$F$5,IF(N120="ベスト32",点数換算表!$G$5,"")))))))</f>
        <v>0</v>
      </c>
      <c r="P120" s="15"/>
      <c r="Q120" s="13">
        <f>IF(P120="",0,IF(P120="優勝",点数換算表!$B$6,IF(P120="準優勝",点数換算表!$C$6,IF(P120="ベスト4",点数換算表!$D$6,IF(P120="ベスト8",点数換算表!$E$6,IF(P120="ベスト16",点数換算表!$F$6,IF(P120="ベスト32",点数換算表!$G$6,"")))))))</f>
        <v>0</v>
      </c>
      <c r="R120" s="15"/>
      <c r="S120" s="13">
        <f>IF(R120="",0,IF(R120="優勝",点数換算表!$B$7,IF(R120="準優勝",点数換算表!$C$7,IF(R120="ベスト4",点数換算表!$D$7,IF(R120="ベスト8",点数換算表!$E$7,点数換算表!$F$7)))))</f>
        <v>0</v>
      </c>
      <c r="T120" s="15"/>
      <c r="U120" s="13">
        <f>IF(T120="",0,IF(T120="優勝",点数換算表!$B$8,IF(T120="準優勝",点数換算表!$C$8,IF(T120="ベスト4",点数換算表!$D$8,IF(T120="ベスト8",点数換算表!$E$8,点数換算表!$F$8)))))</f>
        <v>0</v>
      </c>
      <c r="V120" s="15"/>
      <c r="W120" s="13">
        <f>IF(V120="",0,IF(V120="優勝",点数換算表!$B$13,IF(V120="準優勝",点数換算表!$C$13,IF(V120="ベスト4",点数換算表!$D$13,点数換算表!$E$13))))</f>
        <v>0</v>
      </c>
      <c r="X120" s="15"/>
      <c r="Y120" s="13">
        <f>IF(X120="",0,IF(X120="優勝",点数換算表!$B$14,IF(X120="準優勝",点数換算表!$C$14,IF(X120="ベスト4",点数換算表!$D$14,点数換算表!$E$14))))</f>
        <v>0</v>
      </c>
      <c r="Z120" s="15" t="s">
        <v>7</v>
      </c>
      <c r="AA120" s="13">
        <f>IF(Z120="",0,IF(Z120="優勝",点数換算表!$B$15,IF(Z120="準優勝",点数換算表!$C$15,IF(Z120="ベスト4",点数換算表!$D$15,IF(Z120="ベスト8",点数換算表!$E$15,IF(Z120="ベスト16",点数換算表!$F$15,""))))))</f>
        <v>16</v>
      </c>
      <c r="AB120" s="15"/>
      <c r="AC120" s="13">
        <f>IF(AB120="",0,IF(AB120="優勝",点数換算表!$B$16,IF(AB120="準優勝",点数換算表!$C$16,IF(AB120="ベスト4",点数換算表!$D$16,IF(AB120="ベスト8",点数換算表!$E$16,IF(AB120="ベスト16",点数換算表!$F$16,IF(AB120="ベスト32",点数換算表!$G$16,"")))))))</f>
        <v>0</v>
      </c>
      <c r="AD120" s="15"/>
      <c r="AE120" s="13">
        <f>IF(AD120="",0,IF(AD120="優勝",点数換算表!$B$17,IF(AD120="準優勝",点数換算表!$C$17,IF(AD120="ベスト4",点数換算表!$D$17,IF(AD120="ベスト8",点数換算表!$E$17,IF(AD120="ベスト16",点数換算表!$F$17,IF(AD120="ベスト32",点数換算表!$G$17,"")))))))</f>
        <v>0</v>
      </c>
      <c r="AF120" s="15"/>
      <c r="AG120" s="13">
        <f>IF(AF120="",0,IF(AF120="優勝",点数換算表!$B$18,IF(AF120="準優勝",点数換算表!$C$18,IF(AF120="ベスト4",点数換算表!$D$18,IF(AF120="ベスト8",点数換算表!$E$18,点数換算表!$F$18)))))</f>
        <v>0</v>
      </c>
      <c r="AH120" s="15"/>
      <c r="AI120" s="13">
        <f>IF(AH120="",0,IF(AH120="優勝",点数換算表!$B$19,IF(AH120="準優勝",点数換算表!$C$19,IF(AH120="ベスト4",点数換算表!$D$19,IF(AH120="ベスト8",点数換算表!$E$19,点数換算表!$F$19)))))</f>
        <v>0</v>
      </c>
    </row>
    <row r="121" spans="1:35">
      <c r="A121" s="13">
        <v>118</v>
      </c>
      <c r="B121" s="13" t="s">
        <v>407</v>
      </c>
      <c r="C121" s="13" t="s">
        <v>388</v>
      </c>
      <c r="D121" s="13">
        <v>3</v>
      </c>
      <c r="E121" s="22" t="s">
        <v>389</v>
      </c>
      <c r="F121" s="26" t="s">
        <v>539</v>
      </c>
      <c r="G121" s="13">
        <f t="shared" si="5"/>
        <v>16</v>
      </c>
      <c r="H121" s="15"/>
      <c r="I121" s="13">
        <f>IF(H121="",0,IF(H121="優勝",[6]点数換算表!$B$2,IF(H121="準優勝",[6]点数換算表!$C$2,IF(H121="ベスト4",[6]点数換算表!$D$2,[6]点数換算表!$E$2))))</f>
        <v>0</v>
      </c>
      <c r="J121" s="15"/>
      <c r="K121" s="13">
        <f>IF(J121="",0,IF(J121="優勝",点数換算表!$B$3,IF(J121="準優勝",点数換算表!$C$3,IF(J121="ベスト4",点数換算表!$D$3,点数換算表!$E$3))))</f>
        <v>0</v>
      </c>
      <c r="L121" s="15"/>
      <c r="M121" s="13">
        <f>IF(L121="",0,IF(L121="優勝",点数換算表!$B$4,IF(L121="準優勝",点数換算表!$C$4,IF(L121="ベスト4",点数換算表!$D$4,IF(L121="ベスト8",点数換算表!$E$4,IF(L121="ベスト16",点数換算表!$F$4,""))))))</f>
        <v>0</v>
      </c>
      <c r="N121" s="15"/>
      <c r="O121" s="13">
        <f>IF(N121="",0,IF(N121="優勝",点数換算表!$B$5,IF(N121="準優勝",点数換算表!$C$5,IF(N121="ベスト4",点数換算表!$D$5,IF(N121="ベスト8",点数換算表!$E$5,IF(N121="ベスト16",点数換算表!$F$5,IF(N121="ベスト32",点数換算表!$G$5,"")))))))</f>
        <v>0</v>
      </c>
      <c r="P121" s="15"/>
      <c r="Q121" s="13">
        <f>IF(P121="",0,IF(P121="優勝",点数換算表!$B$6,IF(P121="準優勝",点数換算表!$C$6,IF(P121="ベスト4",点数換算表!$D$6,IF(P121="ベスト8",点数換算表!$E$6,IF(P121="ベスト16",点数換算表!$F$6,IF(P121="ベスト32",点数換算表!$G$6,"")))))))</f>
        <v>0</v>
      </c>
      <c r="R121" s="15"/>
      <c r="S121" s="13">
        <f>IF(R121="",0,IF(R121="優勝",点数換算表!$B$7,IF(R121="準優勝",点数換算表!$C$7,IF(R121="ベスト4",点数換算表!$D$7,IF(R121="ベスト8",点数換算表!$E$7,点数換算表!$F$7)))))</f>
        <v>0</v>
      </c>
      <c r="T121" s="15"/>
      <c r="U121" s="13">
        <f>IF(T121="",0,IF(T121="優勝",点数換算表!$B$8,IF(T121="準優勝",点数換算表!$C$8,IF(T121="ベスト4",点数換算表!$D$8,IF(T121="ベスト8",点数換算表!$E$8,点数換算表!$F$8)))))</f>
        <v>0</v>
      </c>
      <c r="V121" s="15"/>
      <c r="W121" s="13">
        <f>IF(V121="",0,IF(V121="優勝",点数換算表!$B$13,IF(V121="準優勝",点数換算表!$C$13,IF(V121="ベスト4",点数換算表!$D$13,点数換算表!$E$13))))</f>
        <v>0</v>
      </c>
      <c r="X121" s="15"/>
      <c r="Y121" s="13">
        <f>IF(X121="",0,IF(X121="優勝",点数換算表!$B$14,IF(X121="準優勝",点数換算表!$C$14,IF(X121="ベスト4",点数換算表!$D$14,点数換算表!$E$14))))</f>
        <v>0</v>
      </c>
      <c r="Z121" s="15" t="s">
        <v>7</v>
      </c>
      <c r="AA121" s="13">
        <f>IF(Z121="",0,IF(Z121="優勝",点数換算表!$B$15,IF(Z121="準優勝",点数換算表!$C$15,IF(Z121="ベスト4",点数換算表!$D$15,IF(Z121="ベスト8",点数換算表!$E$15,IF(Z121="ベスト16",点数換算表!$F$15,""))))))</f>
        <v>16</v>
      </c>
      <c r="AB121" s="15"/>
      <c r="AC121" s="13">
        <f>IF(AB121="",0,IF(AB121="優勝",点数換算表!$B$16,IF(AB121="準優勝",点数換算表!$C$16,IF(AB121="ベスト4",点数換算表!$D$16,IF(AB121="ベスト8",点数換算表!$E$16,IF(AB121="ベスト16",点数換算表!$F$16,IF(AB121="ベスト32",点数換算表!$G$16,"")))))))</f>
        <v>0</v>
      </c>
      <c r="AD121" s="15"/>
      <c r="AE121" s="13">
        <f>IF(AD121="",0,IF(AD121="優勝",点数換算表!$B$17,IF(AD121="準優勝",点数換算表!$C$17,IF(AD121="ベスト4",点数換算表!$D$17,IF(AD121="ベスト8",点数換算表!$E$17,IF(AD121="ベスト16",点数換算表!$F$17,IF(AD121="ベスト32",点数換算表!$G$17,"")))))))</f>
        <v>0</v>
      </c>
      <c r="AF121" s="15"/>
      <c r="AG121" s="13">
        <f>IF(AF121="",0,IF(AF121="優勝",点数換算表!$B$18,IF(AF121="準優勝",点数換算表!$C$18,IF(AF121="ベスト4",点数換算表!$D$18,IF(AF121="ベスト8",点数換算表!$E$18,点数換算表!$F$18)))))</f>
        <v>0</v>
      </c>
      <c r="AH121" s="15"/>
      <c r="AI121" s="13">
        <f>IF(AH121="",0,IF(AH121="優勝",点数換算表!$B$19,IF(AH121="準優勝",点数換算表!$C$19,IF(AH121="ベスト4",点数換算表!$D$19,IF(AH121="ベスト8",点数換算表!$E$19,点数換算表!$F$19)))))</f>
        <v>0</v>
      </c>
    </row>
  </sheetData>
  <autoFilter ref="A3:AI121" xr:uid="{17DE80C8-A538-4101-BEA3-083184E3E17A}"/>
  <sortState xmlns:xlrd2="http://schemas.microsoft.com/office/spreadsheetml/2017/richdata2" ref="B4:AI121">
    <sortCondition descending="1" ref="G4:G121"/>
  </sortState>
  <mergeCells count="23">
    <mergeCell ref="AF2:AG2"/>
    <mergeCell ref="G1:G3"/>
    <mergeCell ref="H1:U1"/>
    <mergeCell ref="V1:AI1"/>
    <mergeCell ref="H2:I2"/>
    <mergeCell ref="J2:K2"/>
    <mergeCell ref="L2:M2"/>
    <mergeCell ref="N2:O2"/>
    <mergeCell ref="P2:Q2"/>
    <mergeCell ref="R2:S2"/>
    <mergeCell ref="T2:U2"/>
    <mergeCell ref="AH2:AI2"/>
    <mergeCell ref="V2:W2"/>
    <mergeCell ref="X2:Y2"/>
    <mergeCell ref="Z2:AA2"/>
    <mergeCell ref="AB2:AC2"/>
    <mergeCell ref="AD2:AE2"/>
    <mergeCell ref="F1:F3"/>
    <mergeCell ref="A1:A3"/>
    <mergeCell ref="B1:B3"/>
    <mergeCell ref="C1:C3"/>
    <mergeCell ref="D1:D3"/>
    <mergeCell ref="E1:E3"/>
  </mergeCells>
  <phoneticPr fontId="3"/>
  <dataValidations count="1">
    <dataValidation type="list" allowBlank="1" showErrorMessage="1" sqref="Z4:Z121 L4:L121" xr:uid="{475CCF72-E4FF-4B30-9858-C1E62A2605A5}">
      <formula1>"優勝,準優勝,ベスト4,ベスト8,ベスト16,海外遠征による不参加"</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EFAFC0D9-293F-4419-84C8-0252FEEA03E8}">
          <x14:formula1>
            <xm:f>点数換算表!$B$1:$E$1</xm:f>
          </x14:formula1>
          <xm:sqref>H4:H120 J4:J120</xm:sqref>
        </x14:dataValidation>
        <x14:dataValidation type="list" allowBlank="1" showErrorMessage="1" xr:uid="{387F5FD9-B062-4689-84D3-B6D0AD4356F7}">
          <x14:formula1>
            <xm:f>点数換算表!$B$1:$F$1</xm:f>
          </x14:formula1>
          <xm:sqref>AF4:AF121 R4:R121 T4:T121 AH4:AH121 V4:V121 X4:X121</xm:sqref>
        </x14:dataValidation>
        <x14:dataValidation type="list" allowBlank="1" showErrorMessage="1" xr:uid="{B9EEEEC4-F712-4356-B685-EB1D0005245A}">
          <x14:formula1>
            <xm:f>点数換算表!$B$1:$H$1</xm:f>
          </x14:formula1>
          <xm:sqref>AD4:AD121 AB4:AB121 N4:N121 P4:P121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3E503-DB7D-4E93-B838-7C941B144488}">
  <sheetPr>
    <pageSetUpPr fitToPage="1"/>
  </sheetPr>
  <dimension ref="A1:AI106"/>
  <sheetViews>
    <sheetView zoomScale="60" zoomScaleNormal="60" zoomScaleSheetLayoutView="56" workbookViewId="0">
      <pane ySplit="3" topLeftCell="A4" activePane="bottomLeft" state="frozen"/>
      <selection pane="bottomLeft" activeCell="N98" sqref="N98"/>
    </sheetView>
  </sheetViews>
  <sheetFormatPr defaultColWidth="18.33203125" defaultRowHeight="18"/>
  <cols>
    <col min="1" max="1" width="7" style="14" customWidth="1"/>
    <col min="2" max="2" width="12.75" style="14" bestFit="1" customWidth="1"/>
    <col min="3" max="3" width="16.9140625" style="14" bestFit="1" customWidth="1"/>
    <col min="4" max="4" width="5.25" style="14" bestFit="1" customWidth="1"/>
    <col min="5" max="5" width="7" style="14" bestFit="1" customWidth="1"/>
    <col min="6" max="6" width="7" style="14" customWidth="1"/>
    <col min="7" max="7" width="5.5" style="14" bestFit="1" customWidth="1"/>
    <col min="8" max="11" width="5.25" style="14" bestFit="1" customWidth="1"/>
    <col min="12" max="12" width="9" style="14" bestFit="1" customWidth="1"/>
    <col min="13" max="13" width="5.25" style="14" bestFit="1" customWidth="1"/>
    <col min="14" max="14" width="9" style="14" bestFit="1" customWidth="1"/>
    <col min="15" max="15" width="5.25" style="14" bestFit="1" customWidth="1"/>
    <col min="16" max="16" width="9" style="14" bestFit="1" customWidth="1"/>
    <col min="17" max="17" width="5.25" style="14" bestFit="1" customWidth="1"/>
    <col min="18" max="18" width="9" style="14" bestFit="1" customWidth="1"/>
    <col min="19" max="19" width="5.25" style="14" bestFit="1" customWidth="1"/>
    <col min="20" max="20" width="9" style="14" bestFit="1" customWidth="1"/>
    <col min="21" max="21" width="5.25" style="14" bestFit="1" customWidth="1"/>
    <col min="22" max="22" width="8" style="14" bestFit="1" customWidth="1"/>
    <col min="23" max="23" width="5.25" style="14" bestFit="1" customWidth="1"/>
    <col min="24" max="24" width="8" style="14" bestFit="1" customWidth="1"/>
    <col min="25" max="25" width="5.25" style="14" bestFit="1" customWidth="1"/>
    <col min="26" max="26" width="9" style="14" bestFit="1" customWidth="1"/>
    <col min="27" max="27" width="5.25" style="14" bestFit="1" customWidth="1"/>
    <col min="28" max="28" width="9" style="14" bestFit="1" customWidth="1"/>
    <col min="29" max="29" width="5.25" style="14" bestFit="1" customWidth="1"/>
    <col min="30" max="30" width="9" style="14" bestFit="1" customWidth="1"/>
    <col min="31" max="33" width="5.25" style="14" bestFit="1" customWidth="1"/>
    <col min="34" max="34" width="9" style="14" bestFit="1" customWidth="1"/>
    <col min="35" max="35" width="5.25" style="14" bestFit="1" customWidth="1"/>
    <col min="36" max="16384" width="18.33203125" style="14"/>
  </cols>
  <sheetData>
    <row r="1" spans="1:35">
      <c r="A1" s="64" t="s">
        <v>86</v>
      </c>
      <c r="B1" s="64" t="s">
        <v>0</v>
      </c>
      <c r="C1" s="64" t="s">
        <v>1</v>
      </c>
      <c r="D1" s="64" t="s">
        <v>2</v>
      </c>
      <c r="E1" s="64" t="s">
        <v>176</v>
      </c>
      <c r="F1" s="64" t="s">
        <v>176</v>
      </c>
      <c r="G1" s="65" t="s">
        <v>3</v>
      </c>
      <c r="H1" s="64" t="s">
        <v>19</v>
      </c>
      <c r="I1" s="64"/>
      <c r="J1" s="64"/>
      <c r="K1" s="64"/>
      <c r="L1" s="64"/>
      <c r="M1" s="64"/>
      <c r="N1" s="64"/>
      <c r="O1" s="64"/>
      <c r="P1" s="64"/>
      <c r="Q1" s="64"/>
      <c r="R1" s="64"/>
      <c r="S1" s="64"/>
      <c r="T1" s="64"/>
      <c r="U1" s="64"/>
      <c r="V1" s="64" t="s">
        <v>20</v>
      </c>
      <c r="W1" s="64"/>
      <c r="X1" s="64"/>
      <c r="Y1" s="64"/>
      <c r="Z1" s="64"/>
      <c r="AA1" s="64"/>
      <c r="AB1" s="64"/>
      <c r="AC1" s="64"/>
      <c r="AD1" s="64"/>
      <c r="AE1" s="64"/>
      <c r="AF1" s="64"/>
      <c r="AG1" s="64"/>
      <c r="AH1" s="64"/>
      <c r="AI1" s="64"/>
    </row>
    <row r="2" spans="1:35">
      <c r="A2" s="64"/>
      <c r="B2" s="64"/>
      <c r="C2" s="64"/>
      <c r="D2" s="64"/>
      <c r="E2" s="64"/>
      <c r="F2" s="64"/>
      <c r="G2" s="64"/>
      <c r="H2" s="66" t="s">
        <v>861</v>
      </c>
      <c r="I2" s="66"/>
      <c r="J2" s="66" t="s">
        <v>862</v>
      </c>
      <c r="K2" s="64"/>
      <c r="L2" s="66" t="s">
        <v>534</v>
      </c>
      <c r="M2" s="64"/>
      <c r="N2" s="66" t="s">
        <v>694</v>
      </c>
      <c r="O2" s="64"/>
      <c r="P2" s="66" t="s">
        <v>779</v>
      </c>
      <c r="Q2" s="64"/>
      <c r="R2" s="66" t="s">
        <v>783</v>
      </c>
      <c r="S2" s="64"/>
      <c r="T2" s="66" t="s">
        <v>174</v>
      </c>
      <c r="U2" s="64"/>
      <c r="V2" s="66" t="s">
        <v>168</v>
      </c>
      <c r="W2" s="66"/>
      <c r="X2" s="66" t="s">
        <v>169</v>
      </c>
      <c r="Y2" s="64"/>
      <c r="Z2" s="66" t="s">
        <v>170</v>
      </c>
      <c r="AA2" s="64"/>
      <c r="AB2" s="66" t="s">
        <v>171</v>
      </c>
      <c r="AC2" s="64"/>
      <c r="AD2" s="66" t="s">
        <v>172</v>
      </c>
      <c r="AE2" s="64"/>
      <c r="AF2" s="66" t="s">
        <v>173</v>
      </c>
      <c r="AG2" s="64"/>
      <c r="AH2" s="66" t="s">
        <v>175</v>
      </c>
      <c r="AI2" s="64"/>
    </row>
    <row r="3" spans="1:35">
      <c r="A3" s="64"/>
      <c r="B3" s="64"/>
      <c r="C3" s="64"/>
      <c r="D3" s="64"/>
      <c r="E3" s="64"/>
      <c r="F3" s="64"/>
      <c r="G3" s="64"/>
      <c r="H3" s="13" t="s">
        <v>4</v>
      </c>
      <c r="I3" s="13" t="s">
        <v>5</v>
      </c>
      <c r="J3" s="13" t="s">
        <v>4</v>
      </c>
      <c r="K3" s="13" t="s">
        <v>5</v>
      </c>
      <c r="L3" s="13" t="s">
        <v>4</v>
      </c>
      <c r="M3" s="13" t="s">
        <v>5</v>
      </c>
      <c r="N3" s="13" t="s">
        <v>4</v>
      </c>
      <c r="O3" s="13" t="s">
        <v>5</v>
      </c>
      <c r="P3" s="13" t="s">
        <v>4</v>
      </c>
      <c r="Q3" s="13" t="s">
        <v>5</v>
      </c>
      <c r="R3" s="13" t="s">
        <v>4</v>
      </c>
      <c r="S3" s="13" t="s">
        <v>5</v>
      </c>
      <c r="T3" s="13" t="s">
        <v>4</v>
      </c>
      <c r="U3" s="13" t="s">
        <v>5</v>
      </c>
      <c r="V3" s="13" t="s">
        <v>4</v>
      </c>
      <c r="W3" s="13" t="s">
        <v>5</v>
      </c>
      <c r="X3" s="13" t="s">
        <v>4</v>
      </c>
      <c r="Y3" s="13" t="s">
        <v>5</v>
      </c>
      <c r="Z3" s="13" t="s">
        <v>4</v>
      </c>
      <c r="AA3" s="13" t="s">
        <v>5</v>
      </c>
      <c r="AB3" s="13" t="s">
        <v>4</v>
      </c>
      <c r="AC3" s="13" t="s">
        <v>5</v>
      </c>
      <c r="AD3" s="13" t="s">
        <v>4</v>
      </c>
      <c r="AE3" s="13" t="s">
        <v>5</v>
      </c>
      <c r="AF3" s="13" t="s">
        <v>4</v>
      </c>
      <c r="AG3" s="13" t="s">
        <v>5</v>
      </c>
      <c r="AH3" s="13" t="s">
        <v>4</v>
      </c>
      <c r="AI3" s="13" t="s">
        <v>5</v>
      </c>
    </row>
    <row r="4" spans="1:35">
      <c r="A4" s="13">
        <v>1</v>
      </c>
      <c r="B4" s="15" t="s">
        <v>198</v>
      </c>
      <c r="C4" s="15" t="s">
        <v>178</v>
      </c>
      <c r="D4" s="15">
        <v>2</v>
      </c>
      <c r="E4" s="17" t="s">
        <v>179</v>
      </c>
      <c r="F4" s="28" t="s">
        <v>540</v>
      </c>
      <c r="G4" s="13">
        <f t="shared" ref="G4:G21" si="0">MAX(I4,K4)+SUM(M4:U4)+MAX(W4,Y4)+SUM(AA4:AI4)</f>
        <v>1340</v>
      </c>
      <c r="H4" s="15"/>
      <c r="I4" s="13">
        <f>IF(H4="",0,IF(H4="優勝",[2]点数換算表!$B$2,IF(H4="準優勝",[2]点数換算表!$C$2,IF(H4="ベスト4",[2]点数換算表!$D$2,[2]点数換算表!$E$2))))</f>
        <v>0</v>
      </c>
      <c r="J4" s="15"/>
      <c r="K4" s="13">
        <f>IF(J4="",0,IF(J4="優勝",[2]点数換算表!$B$3,IF(J4="準優勝",[2]点数換算表!$C$3,IF(J4="ベスト4",[2]点数換算表!$D$3,[2]点数換算表!$E$3))))</f>
        <v>0</v>
      </c>
      <c r="L4" s="15" t="s">
        <v>7</v>
      </c>
      <c r="M4" s="13">
        <f>IF(L4="",0,IF(L4="優勝",[2]点数換算表!$B$4,IF(L4="準優勝",[2]点数換算表!$C$4,IF(L4="ベスト4",[2]点数換算表!$D$4,IF(L4="ベスト8",[2]点数換算表!$E$4,IF(L4="ベスト16",[2]点数換算表!$F$4,""))))))</f>
        <v>20</v>
      </c>
      <c r="N4" s="15" t="s">
        <v>6</v>
      </c>
      <c r="O4" s="13">
        <f>IF(N4="",0,IF(N4="優勝",点数換算表!$B$5,IF(N4="準優勝",点数換算表!$C$5,IF(N4="ベスト4",点数換算表!$D$5,IF(N4="ベスト8",点数換算表!$E$5,IF(N4="ベスト16",点数換算表!$F$5,IF(N4="ベスト32",点数換算表!$G$5,"")))))))</f>
        <v>200</v>
      </c>
      <c r="P4" s="15" t="s">
        <v>10</v>
      </c>
      <c r="Q4" s="13">
        <f>IF(P4="",0,IF(P4="優勝",[2]点数換算表!$B$6,IF(P4="準優勝",[2]点数換算表!$C$6,IF(P4="ベスト4",[2]点数換算表!$D$6,IF(P4="ベスト8",[2]点数換算表!$E$6,IF(P4="ベスト16",[2]点数換算表!$F$6,IF(P4="ベスト32",[2]点数換算表!$G$6,"")))))))</f>
        <v>600</v>
      </c>
      <c r="R4" s="15"/>
      <c r="S4" s="13">
        <f>IF(R4="",0,IF(R4="優勝",[2]点数換算表!$B$7,IF(R4="準優勝",[2]点数換算表!$C$7,IF(R4="ベスト4",[2]点数換算表!$D$7,IF(R4="ベスト8",[2]点数換算表!$E$7,[2]点数換算表!$F$7)))))</f>
        <v>0</v>
      </c>
      <c r="T4" s="15"/>
      <c r="U4" s="13">
        <f>IF(T4="",0,IF(T4="優勝",[2]点数換算表!$B$8,IF(T4="準優勝",[2]点数換算表!$C$8,IF(T4="ベスト4",[2]点数換算表!$D$8,IF(T4="ベスト8",[2]点数換算表!$E$8,[2]点数換算表!$F$8)))))</f>
        <v>0</v>
      </c>
      <c r="V4" s="15"/>
      <c r="W4" s="13">
        <f>IF(V4="",0,IF(V4="優勝",[2]点数換算表!$B$13,IF(V4="準優勝",[2]点数換算表!$C$13,IF(V4="ベスト4",[2]点数換算表!$D$13,[2]点数換算表!$E$13))))</f>
        <v>0</v>
      </c>
      <c r="X4" s="15"/>
      <c r="Y4" s="13">
        <f>IF(X4="",0,IF(X4="優勝",[2]点数換算表!$B$14,IF(X4="準優勝",[2]点数換算表!$C$14,IF(X4="ベスト4",[2]点数換算表!$D$14,[2]点数換算表!$E$14))))</f>
        <v>0</v>
      </c>
      <c r="Z4" s="15" t="s">
        <v>10</v>
      </c>
      <c r="AA4" s="13">
        <f>IF(Z4="",0,IF(Z4="優勝",[2]点数換算表!$B$15,IF(Z4="準優勝",[2]点数換算表!$C$15,IF(Z4="ベスト4",[2]点数換算表!$D$15,IF(Z4="ベスト8",[2]点数換算表!$E$15,IF(Z4="ベスト16",[2]点数換算表!$F$15,""))))))</f>
        <v>80</v>
      </c>
      <c r="AB4" s="15" t="s">
        <v>8</v>
      </c>
      <c r="AC4" s="13">
        <f>IF(AB4="",0,IF(AB4="優勝",[2]点数換算表!$B$16,IF(AB4="準優勝",[2]点数換算表!$C$16,IF(AB4="ベスト4",[2]点数換算表!$D$16,IF(AB4="ベスト8",[2]点数換算表!$E$16,IF(AB4="ベスト16",[2]点数換算表!$F$16,IF(AB4="ベスト32",[2]点数換算表!$G$16,"")))))))</f>
        <v>200</v>
      </c>
      <c r="AD4" s="15" t="s">
        <v>9</v>
      </c>
      <c r="AE4" s="13">
        <f>IF(AD4="",0,IF(AD4="優勝",[2]点数換算表!$B$17,IF(AD4="準優勝",[2]点数換算表!$C$17,IF(AD4="ベスト4",[2]点数換算表!$D$17,IF(AD4="ベスト8",[2]点数換算表!$E$17,IF(AD4="ベスト16",[2]点数換算表!$F$17,IF(AD4="ベスト32",[2]点数換算表!$G$17,"")))))))</f>
        <v>240</v>
      </c>
      <c r="AF4" s="15"/>
      <c r="AG4" s="13">
        <f>IF(AF4="",0,IF(AF4="優勝",[2]点数換算表!$B$18,IF(AF4="準優勝",[2]点数換算表!$C$18,IF(AF4="ベスト4",[2]点数換算表!$D$18,IF(AF4="ベスト8",[2]点数換算表!$E$18,[2]点数換算表!$F$18)))))</f>
        <v>0</v>
      </c>
      <c r="AH4" s="15"/>
      <c r="AI4" s="13">
        <f>IF(AH4="",0,IF(AH4="優勝",[2]点数換算表!$B$19,IF(AH4="準優勝",[2]点数換算表!$C$19,IF(AH4="ベスト4",[2]点数換算表!$D$19,IF(AH4="ベスト8",[2]点数換算表!$E$19,[2]点数換算表!$F$19)))))</f>
        <v>0</v>
      </c>
    </row>
    <row r="5" spans="1:35">
      <c r="A5" s="13">
        <v>2</v>
      </c>
      <c r="B5" s="15" t="s">
        <v>203</v>
      </c>
      <c r="C5" s="15" t="s">
        <v>178</v>
      </c>
      <c r="D5" s="15">
        <v>3</v>
      </c>
      <c r="E5" s="17" t="s">
        <v>179</v>
      </c>
      <c r="F5" s="28" t="s">
        <v>540</v>
      </c>
      <c r="G5" s="13">
        <f t="shared" si="0"/>
        <v>820</v>
      </c>
      <c r="H5" s="15"/>
      <c r="I5" s="13">
        <f>IF(H5="",0,IF(H5="優勝",[2]点数換算表!$B$2,IF(H5="準優勝",[2]点数換算表!$C$2,IF(H5="ベスト4",[2]点数換算表!$D$2,[2]点数換算表!$E$2))))</f>
        <v>0</v>
      </c>
      <c r="J5" s="15"/>
      <c r="K5" s="13">
        <f>IF(J5="",0,IF(J5="優勝",[2]点数換算表!$B$3,IF(J5="準優勝",[2]点数換算表!$C$3,IF(J5="ベスト4",[2]点数換算表!$D$3,[2]点数換算表!$E$3))))</f>
        <v>0</v>
      </c>
      <c r="L5" s="15" t="s">
        <v>10</v>
      </c>
      <c r="M5" s="13">
        <f>IF(L5="",0,IF(L5="優勝",[2]点数換算表!$B$4,IF(L5="準優勝",[2]点数換算表!$C$4,IF(L5="ベスト4",[2]点数換算表!$D$4,IF(L5="ベスト8",[2]点数換算表!$E$4,IF(L5="ベスト16",[2]点数換算表!$F$4,""))))))</f>
        <v>100</v>
      </c>
      <c r="N5" s="15" t="s">
        <v>10</v>
      </c>
      <c r="O5" s="13">
        <f>IF(N5="",0,IF(N5="優勝",点数換算表!$B$5,IF(N5="準優勝",点数換算表!$C$5,IF(N5="ベスト4",点数換算表!$D$5,IF(N5="ベスト8",点数換算表!$E$5,IF(N5="ベスト16",点数換算表!$F$5,IF(N5="ベスト32",点数換算表!$G$5,"")))))))</f>
        <v>300</v>
      </c>
      <c r="P5" s="15" t="s">
        <v>135</v>
      </c>
      <c r="Q5" s="13">
        <f>IF(P5="",0,IF(P5="優勝",[2]点数換算表!$B$6,IF(P5="準優勝",[2]点数換算表!$C$6,IF(P5="ベスト4",[2]点数換算表!$D$6,IF(P5="ベスト8",[2]点数換算表!$E$6,IF(P5="ベスト16",[2]点数換算表!$F$6,IF(P5="ベスト32",[2]点数換算表!$G$6,"")))))))</f>
        <v>100</v>
      </c>
      <c r="R5" s="15"/>
      <c r="S5" s="13">
        <f>IF(R5="",0,IF(R5="優勝",[2]点数換算表!$B$7,IF(R5="準優勝",[2]点数換算表!$C$7,IF(R5="ベスト4",[2]点数換算表!$D$7,IF(R5="ベスト8",[2]点数換算表!$E$7,[2]点数換算表!$F$7)))))</f>
        <v>0</v>
      </c>
      <c r="T5" s="15"/>
      <c r="U5" s="13">
        <f>IF(T5="",0,IF(T5="優勝",[2]点数換算表!$B$8,IF(T5="準優勝",[2]点数換算表!$C$8,IF(T5="ベスト4",[2]点数換算表!$D$8,IF(T5="ベスト8",[2]点数換算表!$E$8,[2]点数換算表!$F$8)))))</f>
        <v>0</v>
      </c>
      <c r="V5" s="15"/>
      <c r="W5" s="13">
        <f>IF(V5="",0,IF(V5="優勝",[2]点数換算表!$B$13,IF(V5="準優勝",[2]点数換算表!$C$13,IF(V5="ベスト4",[2]点数換算表!$D$13,[2]点数換算表!$E$13))))</f>
        <v>0</v>
      </c>
      <c r="X5" s="15"/>
      <c r="Y5" s="13">
        <f>IF(X5="",0,IF(X5="優勝",[2]点数換算表!$B$14,IF(X5="準優勝",[2]点数換算表!$C$14,IF(X5="ベスト4",[2]点数換算表!$D$14,[2]点数換算表!$E$14))))</f>
        <v>0</v>
      </c>
      <c r="Z5" s="15"/>
      <c r="AA5" s="13">
        <f>IF(Z5="",0,IF(Z5="優勝",[2]点数換算表!$B$15,IF(Z5="準優勝",[2]点数換算表!$C$15,IF(Z5="ベスト4",[2]点数換算表!$D$15,IF(Z5="ベスト8",[2]点数換算表!$E$15,IF(Z5="ベスト16",[2]点数換算表!$F$15,""))))))</f>
        <v>0</v>
      </c>
      <c r="AB5" s="15" t="s">
        <v>10</v>
      </c>
      <c r="AC5" s="13">
        <f>IF(AB5="",0,IF(AB5="優勝",[2]点数換算表!$B$16,IF(AB5="準優勝",[2]点数換算表!$C$16,IF(AB5="ベスト4",[2]点数換算表!$D$16,IF(AB5="ベスト8",[2]点数換算表!$E$16,IF(AB5="ベスト16",[2]点数換算表!$F$16,IF(AB5="ベスト32",[2]点数換算表!$G$16,"")))))))</f>
        <v>240</v>
      </c>
      <c r="AD5" s="15" t="s">
        <v>135</v>
      </c>
      <c r="AE5" s="13">
        <f>IF(AD5="",0,IF(AD5="優勝",[2]点数換算表!$B$17,IF(AD5="準優勝",[2]点数換算表!$C$17,IF(AD5="ベスト4",[2]点数換算表!$D$17,IF(AD5="ベスト8",[2]点数換算表!$E$17,IF(AD5="ベスト16",[2]点数換算表!$F$17,IF(AD5="ベスト32",[2]点数換算表!$G$17,"")))))))</f>
        <v>80</v>
      </c>
      <c r="AF5" s="15"/>
      <c r="AG5" s="13">
        <f>IF(AF5="",0,IF(AF5="優勝",[2]点数換算表!$B$18,IF(AF5="準優勝",[2]点数換算表!$C$18,IF(AF5="ベスト4",[2]点数換算表!$D$18,IF(AF5="ベスト8",[2]点数換算表!$E$18,[2]点数換算表!$F$18)))))</f>
        <v>0</v>
      </c>
      <c r="AH5" s="15"/>
      <c r="AI5" s="13">
        <f>IF(AH5="",0,IF(AH5="優勝",[2]点数換算表!$B$19,IF(AH5="準優勝",[2]点数換算表!$C$19,IF(AH5="ベスト4",[2]点数換算表!$D$19,IF(AH5="ベスト8",[2]点数換算表!$E$19,[2]点数換算表!$F$19)))))</f>
        <v>0</v>
      </c>
    </row>
    <row r="6" spans="1:35">
      <c r="A6" s="13">
        <v>3</v>
      </c>
      <c r="B6" s="15" t="s">
        <v>143</v>
      </c>
      <c r="C6" s="15" t="s">
        <v>51</v>
      </c>
      <c r="D6" s="15">
        <v>1</v>
      </c>
      <c r="E6" s="16" t="s">
        <v>177</v>
      </c>
      <c r="F6" s="26" t="s">
        <v>539</v>
      </c>
      <c r="G6" s="13">
        <f t="shared" si="0"/>
        <v>750</v>
      </c>
      <c r="H6" s="15"/>
      <c r="I6" s="13">
        <f>IF(H6="",0,IF(H6="優勝",[2]点数換算表!$B$2,IF(H6="準優勝",[2]点数換算表!$C$2,IF(H6="ベスト4",[2]点数換算表!$D$2,[2]点数換算表!$E$2))))</f>
        <v>0</v>
      </c>
      <c r="J6" s="15"/>
      <c r="K6" s="13">
        <f>IF(J6="",0,IF(J6="優勝",[2]点数換算表!$B$3,IF(J6="準優勝",[2]点数換算表!$C$3,IF(J6="ベスト4",[2]点数換算表!$D$3,[2]点数換算表!$E$3))))</f>
        <v>0</v>
      </c>
      <c r="L6" s="15" t="s">
        <v>6</v>
      </c>
      <c r="M6" s="13">
        <f>IF(L6="",0,IF(L6="優勝",[2]点数換算表!$B$4,IF(L6="準優勝",[2]点数換算表!$C$4,IF(L6="ベスト4",[2]点数換算表!$D$4,IF(L6="ベスト8",[2]点数換算表!$E$4,IF(L6="ベスト16",[2]点数換算表!$F$4,""))))))</f>
        <v>60</v>
      </c>
      <c r="N6" s="15" t="s">
        <v>9</v>
      </c>
      <c r="O6" s="13">
        <f>IF(N6="",0,IF(N6="優勝",点数換算表!$B$5,IF(N6="準優勝",点数換算表!$C$5,IF(N6="ベスト4",点数換算表!$D$5,IF(N6="ベスト8",点数換算表!$E$5,IF(N6="ベスト16",点数換算表!$F$5,IF(N6="ベスト32",点数換算表!$G$5,"")))))))</f>
        <v>150</v>
      </c>
      <c r="P6" s="15" t="s">
        <v>6</v>
      </c>
      <c r="Q6" s="13">
        <f>IF(P6="",0,IF(P6="優勝",[2]点数換算表!$B$6,IF(P6="準優勝",[2]点数換算表!$C$6,IF(P6="ベスト4",[2]点数換算表!$D$6,IF(P6="ベスト8",[2]点数換算表!$E$6,IF(P6="ベスト16",[2]点数換算表!$F$6,IF(P6="ベスト32",[2]点数換算表!$G$6,"")))))))</f>
        <v>400</v>
      </c>
      <c r="R6" s="15" t="s">
        <v>7</v>
      </c>
      <c r="S6" s="13">
        <f>IF(R6="",0,IF(R6="優勝",[2]点数換算表!$B$7,IF(R6="準優勝",[2]点数換算表!$C$7,IF(R6="ベスト4",[2]点数換算表!$D$7,IF(R6="ベスト8",[2]点数換算表!$E$7,[2]点数換算表!$F$7)))))</f>
        <v>100</v>
      </c>
      <c r="T6" s="15"/>
      <c r="U6" s="13">
        <f>IF(T6="",0,IF(T6="優勝",[2]点数換算表!$B$8,IF(T6="準優勝",[2]点数換算表!$C$8,IF(T6="ベスト4",[2]点数換算表!$D$8,IF(T6="ベスト8",[2]点数換算表!$E$8,[2]点数換算表!$F$8)))))</f>
        <v>0</v>
      </c>
      <c r="V6" s="15" t="s">
        <v>6</v>
      </c>
      <c r="W6" s="13">
        <f>IF(V6="",0,IF(V6="優勝",[2]点数換算表!$B$13,IF(V6="準優勝",[2]点数換算表!$C$13,IF(V6="ベスト4",[2]点数換算表!$D$13,[2]点数換算表!$E$13))))</f>
        <v>40</v>
      </c>
      <c r="X6" s="15"/>
      <c r="Y6" s="13">
        <f>IF(X6="",0,IF(X6="優勝",[2]点数換算表!$B$14,IF(X6="準優勝",[2]点数換算表!$C$14,IF(X6="ベスト4",[2]点数換算表!$D$14,[2]点数換算表!$E$14))))</f>
        <v>0</v>
      </c>
      <c r="Z6" s="15"/>
      <c r="AA6" s="13">
        <f>IF(Z6="",0,IF(Z6="優勝",[2]点数換算表!$B$15,IF(Z6="準優勝",[2]点数換算表!$C$15,IF(Z6="ベスト4",[2]点数換算表!$D$15,IF(Z6="ベスト8",[2]点数換算表!$E$15,IF(Z6="ベスト16",[2]点数換算表!$F$15,""))))))</f>
        <v>0</v>
      </c>
      <c r="AB6" s="15"/>
      <c r="AC6" s="13">
        <f>IF(AB6="",0,IF(AB6="優勝",[2]点数換算表!$B$16,IF(AB6="準優勝",[2]点数換算表!$C$16,IF(AB6="ベスト4",[2]点数換算表!$D$16,IF(AB6="ベスト8",[2]点数換算表!$E$16,IF(AB6="ベスト16",[2]点数換算表!$F$16,IF(AB6="ベスト32",[2]点数換算表!$G$16,"")))))))</f>
        <v>0</v>
      </c>
      <c r="AD6" s="15"/>
      <c r="AE6" s="13">
        <f>IF(AD6="",0,IF(AD6="優勝",[2]点数換算表!$B$17,IF(AD6="準優勝",[2]点数換算表!$C$17,IF(AD6="ベスト4",[2]点数換算表!$D$17,IF(AD6="ベスト8",[2]点数換算表!$E$17,IF(AD6="ベスト16",[2]点数換算表!$F$17,IF(AD6="ベスト32",[2]点数換算表!$G$17,"")))))))</f>
        <v>0</v>
      </c>
      <c r="AF6" s="15"/>
      <c r="AG6" s="13">
        <f>IF(AF6="",0,IF(AF6="優勝",[2]点数換算表!$B$18,IF(AF6="準優勝",[2]点数換算表!$C$18,IF(AF6="ベスト4",[2]点数換算表!$D$18,IF(AF6="ベスト8",[2]点数換算表!$E$18,[2]点数換算表!$F$18)))))</f>
        <v>0</v>
      </c>
      <c r="AH6" s="15"/>
      <c r="AI6" s="13">
        <f>IF(AH6="",0,IF(AH6="優勝",[2]点数換算表!$B$19,IF(AH6="準優勝",[2]点数換算表!$C$19,IF(AH6="ベスト4",[2]点数換算表!$D$19,IF(AH6="ベスト8",[2]点数換算表!$E$19,[2]点数換算表!$F$19)))))</f>
        <v>0</v>
      </c>
    </row>
    <row r="7" spans="1:35">
      <c r="A7" s="13">
        <v>4</v>
      </c>
      <c r="B7" s="15" t="s">
        <v>208</v>
      </c>
      <c r="C7" s="15" t="s">
        <v>178</v>
      </c>
      <c r="D7" s="15">
        <v>2</v>
      </c>
      <c r="E7" s="17" t="s">
        <v>179</v>
      </c>
      <c r="F7" s="28" t="s">
        <v>540</v>
      </c>
      <c r="G7" s="13">
        <f t="shared" si="0"/>
        <v>730</v>
      </c>
      <c r="H7" s="15"/>
      <c r="I7" s="13">
        <f>IF(H7="",0,IF(H7="優勝",[2]点数換算表!$B$2,IF(H7="準優勝",[2]点数換算表!$C$2,IF(H7="ベスト4",[2]点数換算表!$D$2,[2]点数換算表!$E$2))))</f>
        <v>0</v>
      </c>
      <c r="J7" s="15"/>
      <c r="K7" s="13">
        <f>IF(J7="",0,IF(J7="優勝",[2]点数換算表!$B$3,IF(J7="準優勝",[2]点数換算表!$C$3,IF(J7="ベスト4",[2]点数換算表!$D$3,[2]点数換算表!$E$3))))</f>
        <v>0</v>
      </c>
      <c r="L7" s="15" t="s">
        <v>8</v>
      </c>
      <c r="M7" s="13">
        <f>IF(L7="",0,IF(L7="優勝",[2]点数換算表!$B$4,IF(L7="準優勝",[2]点数換算表!$C$4,IF(L7="ベスト4",[2]点数換算表!$D$4,IF(L7="ベスト8",[2]点数換算表!$E$4,IF(L7="ベスト16",[2]点数換算表!$F$4,""))))))</f>
        <v>80</v>
      </c>
      <c r="N7" s="15" t="s">
        <v>9</v>
      </c>
      <c r="O7" s="13">
        <f>IF(N7="",0,IF(N7="優勝",点数換算表!$B$5,IF(N7="準優勝",点数換算表!$C$5,IF(N7="ベスト4",点数換算表!$D$5,IF(N7="ベスト8",点数換算表!$E$5,IF(N7="ベスト16",点数換算表!$F$5,IF(N7="ベスト32",点数換算表!$G$5,"")))))))</f>
        <v>150</v>
      </c>
      <c r="P7" s="15" t="s">
        <v>9</v>
      </c>
      <c r="Q7" s="13">
        <f>IF(P7="",0,IF(P7="優勝",[2]点数換算表!$B$6,IF(P7="準優勝",[2]点数換算表!$C$6,IF(P7="ベスト4",[2]点数換算表!$D$6,IF(P7="ベスト8",[2]点数換算表!$E$6,IF(P7="ベスト16",[2]点数換算表!$F$6,IF(P7="ベスト32",[2]点数換算表!$G$6,"")))))))</f>
        <v>300</v>
      </c>
      <c r="R7" s="15"/>
      <c r="S7" s="13">
        <f>IF(R7="",0,IF(R7="優勝",[2]点数換算表!$B$7,IF(R7="準優勝",[2]点数換算表!$C$7,IF(R7="ベスト4",[2]点数換算表!$D$7,IF(R7="ベスト8",[2]点数換算表!$E$7,[2]点数換算表!$F$7)))))</f>
        <v>0</v>
      </c>
      <c r="T7" s="15"/>
      <c r="U7" s="13">
        <f>IF(T7="",0,IF(T7="優勝",[2]点数換算表!$B$8,IF(T7="準優勝",[2]点数換算表!$C$8,IF(T7="ベスト4",[2]点数換算表!$D$8,IF(T7="ベスト8",[2]点数換算表!$E$8,[2]点数換算表!$F$8)))))</f>
        <v>0</v>
      </c>
      <c r="V7" s="15"/>
      <c r="W7" s="13">
        <f>IF(V7="",0,IF(V7="優勝",[2]点数換算表!$B$13,IF(V7="準優勝",[2]点数換算表!$C$13,IF(V7="ベスト4",[2]点数換算表!$D$13,[2]点数換算表!$E$13))))</f>
        <v>0</v>
      </c>
      <c r="X7" s="15"/>
      <c r="Y7" s="13">
        <f>IF(X7="",0,IF(X7="優勝",[2]点数換算表!$B$14,IF(X7="準優勝",[2]点数換算表!$C$14,IF(X7="ベスト4",[2]点数換算表!$D$14,[2]点数換算表!$E$14))))</f>
        <v>0</v>
      </c>
      <c r="Z7" s="15"/>
      <c r="AA7" s="13">
        <f>IF(Z7="",0,IF(Z7="優勝",[2]点数換算表!$B$15,IF(Z7="準優勝",[2]点数換算表!$C$15,IF(Z7="ベスト4",[2]点数換算表!$D$15,IF(Z7="ベスト8",[2]点数換算表!$E$15,IF(Z7="ベスト16",[2]点数換算表!$F$15,""))))))</f>
        <v>0</v>
      </c>
      <c r="AB7" s="15" t="s">
        <v>135</v>
      </c>
      <c r="AC7" s="13">
        <f>IF(AB7="",0,IF(AB7="優勝",[2]点数換算表!$B$16,IF(AB7="準優勝",[2]点数換算表!$C$16,IF(AB7="ベスト4",[2]点数換算表!$D$16,IF(AB7="ベスト8",[2]点数換算表!$E$16,IF(AB7="ベスト16",[2]点数換算表!$F$16,IF(AB7="ベスト32",[2]点数換算表!$G$16,"")))))))</f>
        <v>40</v>
      </c>
      <c r="AD7" s="15" t="s">
        <v>7</v>
      </c>
      <c r="AE7" s="13">
        <f>IF(AD7="",0,IF(AD7="優勝",[2]点数換算表!$B$17,IF(AD7="準優勝",[2]点数換算表!$C$17,IF(AD7="ベスト4",[2]点数換算表!$D$17,IF(AD7="ベスト8",[2]点数換算表!$E$17,IF(AD7="ベスト16",[2]点数換算表!$F$17,IF(AD7="ベスト32",[2]点数換算表!$G$17,"")))))))</f>
        <v>160</v>
      </c>
      <c r="AF7" s="15"/>
      <c r="AG7" s="13">
        <f>IF(AF7="",0,IF(AF7="優勝",[2]点数換算表!$B$18,IF(AF7="準優勝",[2]点数換算表!$C$18,IF(AF7="ベスト4",[2]点数換算表!$D$18,IF(AF7="ベスト8",[2]点数換算表!$E$18,[2]点数換算表!$F$18)))))</f>
        <v>0</v>
      </c>
      <c r="AH7" s="15"/>
      <c r="AI7" s="13">
        <f>IF(AH7="",0,IF(AH7="優勝",[2]点数換算表!$B$19,IF(AH7="準優勝",[2]点数換算表!$C$19,IF(AH7="ベスト4",[2]点数換算表!$D$19,IF(AH7="ベスト8",[2]点数換算表!$E$19,[2]点数換算表!$F$19)))))</f>
        <v>0</v>
      </c>
    </row>
    <row r="8" spans="1:35">
      <c r="A8" s="13">
        <v>5</v>
      </c>
      <c r="B8" s="15" t="s">
        <v>485</v>
      </c>
      <c r="C8" s="15" t="s">
        <v>466</v>
      </c>
      <c r="D8" s="15">
        <v>2</v>
      </c>
      <c r="E8" s="25" t="s">
        <v>467</v>
      </c>
      <c r="F8" s="26" t="s">
        <v>539</v>
      </c>
      <c r="G8" s="13">
        <f t="shared" si="0"/>
        <v>478</v>
      </c>
      <c r="H8" s="15"/>
      <c r="I8" s="13">
        <f>IF(H8="",0,IF(H8="優勝",[2]点数換算表!$B$2,IF(H8="準優勝",[2]点数換算表!$C$2,IF(H8="ベスト4",[2]点数換算表!$D$2,[2]点数換算表!$E$2))))</f>
        <v>0</v>
      </c>
      <c r="J8" s="15"/>
      <c r="K8" s="13">
        <f>IF(J8="",0,IF(J8="優勝",[2]点数換算表!$B$3,IF(J8="準優勝",[2]点数換算表!$C$3,IF(J8="ベスト4",[2]点数換算表!$D$3,[2]点数換算表!$E$3))))</f>
        <v>0</v>
      </c>
      <c r="L8" s="15"/>
      <c r="M8" s="13">
        <f>IF(L8="",0,IF(L8="優勝",[2]点数換算表!$B$4,IF(L8="準優勝",[2]点数換算表!$C$4,IF(L8="ベスト4",[2]点数換算表!$D$4,IF(L8="ベスト8",[2]点数換算表!$E$4,IF(L8="ベスト16",[2]点数換算表!$F$4,""))))))</f>
        <v>0</v>
      </c>
      <c r="N8" s="15" t="s">
        <v>9</v>
      </c>
      <c r="O8" s="13">
        <f>IF(N8="",0,IF(N8="優勝",点数換算表!$B$5,IF(N8="準優勝",点数換算表!$C$5,IF(N8="ベスト4",点数換算表!$D$5,IF(N8="ベスト8",点数換算表!$E$5,IF(N8="ベスト16",点数換算表!$F$5,IF(N8="ベスト32",点数換算表!$G$5,"")))))))</f>
        <v>150</v>
      </c>
      <c r="P8" s="15" t="s">
        <v>7</v>
      </c>
      <c r="Q8" s="13">
        <f>IF(P8="",0,IF(P8="優勝",[2]点数換算表!$B$6,IF(P8="準優勝",[2]点数換算表!$C$6,IF(P8="ベスト4",[2]点数換算表!$D$6,IF(P8="ベスト8",[2]点数換算表!$E$6,IF(P8="ベスト16",[2]点数換算表!$F$6,IF(P8="ベスト32",[2]点数換算表!$G$6,"")))))))</f>
        <v>200</v>
      </c>
      <c r="R8" s="15"/>
      <c r="S8" s="13">
        <f>IF(R8="",0,IF(R8="優勝",[2]点数換算表!$B$7,IF(R8="準優勝",[2]点数換算表!$C$7,IF(R8="ベスト4",[2]点数換算表!$D$7,IF(R8="ベスト8",[2]点数換算表!$E$7,[2]点数換算表!$F$7)))))</f>
        <v>0</v>
      </c>
      <c r="T8" s="15"/>
      <c r="U8" s="13">
        <f>IF(T8="",0,IF(T8="優勝",[2]点数換算表!$B$8,IF(T8="準優勝",[2]点数換算表!$C$8,IF(T8="ベスト4",[2]点数換算表!$D$8,IF(T8="ベスト8",[2]点数換算表!$E$8,[2]点数換算表!$F$8)))))</f>
        <v>0</v>
      </c>
      <c r="V8" s="15"/>
      <c r="W8" s="13">
        <f>IF(V8="",0,IF(V8="優勝",[2]点数換算表!$B$13,IF(V8="準優勝",[2]点数換算表!$C$13,IF(V8="ベスト4",[2]点数換算表!$D$13,[2]点数換算表!$E$13))))</f>
        <v>0</v>
      </c>
      <c r="X8" s="15"/>
      <c r="Y8" s="13">
        <f>IF(X8="",0,IF(X8="優勝",[2]点数換算表!$B$14,IF(X8="準優勝",[2]点数換算表!$C$14,IF(X8="ベスト4",[2]点数換算表!$D$14,[2]点数換算表!$E$14))))</f>
        <v>0</v>
      </c>
      <c r="Z8" s="15" t="s">
        <v>6</v>
      </c>
      <c r="AA8" s="13">
        <f>IF(Z8="",0,IF(Z8="優勝",[2]点数換算表!$B$15,IF(Z8="準優勝",[2]点数換算表!$C$15,IF(Z8="ベスト4",[2]点数換算表!$D$15,IF(Z8="ベスト8",[2]点数換算表!$E$15,IF(Z8="ベスト16",[2]点数換算表!$F$15,""))))))</f>
        <v>48</v>
      </c>
      <c r="AB8" s="15"/>
      <c r="AC8" s="13">
        <f>IF(AB8="",0,IF(AB8="優勝",[2]点数換算表!$B$16,IF(AB8="準優勝",[2]点数換算表!$C$16,IF(AB8="ベスト4",[2]点数換算表!$D$16,IF(AB8="ベスト8",[2]点数換算表!$E$16,IF(AB8="ベスト16",[2]点数換算表!$F$16,IF(AB8="ベスト32",[2]点数換算表!$G$16,"")))))))</f>
        <v>0</v>
      </c>
      <c r="AD8" s="15" t="s">
        <v>135</v>
      </c>
      <c r="AE8" s="13">
        <f>IF(AD8="",0,IF(AD8="優勝",[2]点数換算表!$B$17,IF(AD8="準優勝",[2]点数換算表!$C$17,IF(AD8="ベスト4",[2]点数換算表!$D$17,IF(AD8="ベスト8",[2]点数換算表!$E$17,IF(AD8="ベスト16",[2]点数換算表!$F$17,IF(AD8="ベスト32",[2]点数換算表!$G$17,"")))))))</f>
        <v>80</v>
      </c>
      <c r="AF8" s="15"/>
      <c r="AG8" s="13">
        <f>IF(AF8="",0,IF(AF8="優勝",[2]点数換算表!$B$18,IF(AF8="準優勝",[2]点数換算表!$C$18,IF(AF8="ベスト4",[2]点数換算表!$D$18,IF(AF8="ベスト8",[2]点数換算表!$E$18,[2]点数換算表!$F$18)))))</f>
        <v>0</v>
      </c>
      <c r="AH8" s="15"/>
      <c r="AI8" s="13">
        <f>IF(AH8="",0,IF(AH8="優勝",[2]点数換算表!$B$19,IF(AH8="準優勝",[2]点数換算表!$C$19,IF(AH8="ベスト4",[2]点数換算表!$D$19,IF(AH8="ベスト8",[2]点数換算表!$E$19,[2]点数換算表!$F$19)))))</f>
        <v>0</v>
      </c>
    </row>
    <row r="9" spans="1:35">
      <c r="A9" s="13">
        <v>6</v>
      </c>
      <c r="B9" s="15" t="s">
        <v>201</v>
      </c>
      <c r="C9" s="15" t="s">
        <v>202</v>
      </c>
      <c r="D9" s="15">
        <v>3</v>
      </c>
      <c r="E9" s="17" t="s">
        <v>179</v>
      </c>
      <c r="F9" s="28" t="s">
        <v>540</v>
      </c>
      <c r="G9" s="13">
        <f t="shared" si="0"/>
        <v>442</v>
      </c>
      <c r="H9" s="15"/>
      <c r="I9" s="13">
        <f>IF(H9="",0,IF(H9="優勝",[2]点数換算表!$B$2,IF(H9="準優勝",[2]点数換算表!$C$2,IF(H9="ベスト4",[2]点数換算表!$D$2,[2]点数換算表!$E$2))))</f>
        <v>0</v>
      </c>
      <c r="J9" s="15"/>
      <c r="K9" s="13">
        <f>IF(J9="",0,IF(J9="優勝",[2]点数換算表!$B$3,IF(J9="準優勝",[2]点数換算表!$C$3,IF(J9="ベスト4",[2]点数換算表!$D$3,[2]点数換算表!$E$3))))</f>
        <v>0</v>
      </c>
      <c r="L9" s="15"/>
      <c r="M9" s="13">
        <f>IF(L9="",0,IF(L9="優勝",[2]点数換算表!$B$4,IF(L9="準優勝",[2]点数換算表!$C$4,IF(L9="ベスト4",[2]点数換算表!$D$4,IF(L9="ベスト8",[2]点数換算表!$E$4,IF(L9="ベスト16",[2]点数換算表!$F$4,""))))))</f>
        <v>0</v>
      </c>
      <c r="N9" s="15" t="s">
        <v>135</v>
      </c>
      <c r="O9" s="13">
        <f>IF(N9="",0,IF(N9="優勝",点数換算表!$B$5,IF(N9="準優勝",点数換算表!$C$5,IF(N9="ベスト4",点数換算表!$D$5,IF(N9="ベスト8",点数換算表!$E$5,IF(N9="ベスト16",点数換算表!$F$5,IF(N9="ベスト32",点数換算表!$G$5,"")))))))</f>
        <v>50</v>
      </c>
      <c r="P9" s="15" t="s">
        <v>7</v>
      </c>
      <c r="Q9" s="13">
        <f>IF(P9="",0,IF(P9="優勝",[2]点数換算表!$B$6,IF(P9="準優勝",[2]点数換算表!$C$6,IF(P9="ベスト4",[2]点数換算表!$D$6,IF(P9="ベスト8",[2]点数換算表!$E$6,IF(P9="ベスト16",[2]点数換算表!$F$6,IF(P9="ベスト32",[2]点数換算表!$G$6,"")))))))</f>
        <v>200</v>
      </c>
      <c r="R9" s="15"/>
      <c r="S9" s="13">
        <f>IF(R9="",0,IF(R9="優勝",[2]点数換算表!$B$7,IF(R9="準優勝",[2]点数換算表!$C$7,IF(R9="ベスト4",[2]点数換算表!$D$7,IF(R9="ベスト8",[2]点数換算表!$E$7,[2]点数換算表!$F$7)))))</f>
        <v>0</v>
      </c>
      <c r="T9" s="15"/>
      <c r="U9" s="13">
        <f>IF(T9="",0,IF(T9="優勝",[2]点数換算表!$B$8,IF(T9="準優勝",[2]点数換算表!$C$8,IF(T9="ベスト4",[2]点数換算表!$D$8,IF(T9="ベスト8",[2]点数換算表!$E$8,[2]点数換算表!$F$8)))))</f>
        <v>0</v>
      </c>
      <c r="V9" s="15"/>
      <c r="W9" s="13">
        <f>IF(V9="",0,IF(V9="優勝",[2]点数換算表!$B$13,IF(V9="準優勝",[2]点数換算表!$C$13,IF(V9="ベスト4",[2]点数換算表!$D$13,[2]点数換算表!$E$13))))</f>
        <v>0</v>
      </c>
      <c r="X9" s="15"/>
      <c r="Y9" s="13">
        <f>IF(X9="",0,IF(X9="優勝",[2]点数換算表!$B$14,IF(X9="準優勝",[2]点数換算表!$C$14,IF(X9="ベスト4",[2]点数換算表!$D$14,[2]点数換算表!$E$14))))</f>
        <v>0</v>
      </c>
      <c r="Z9" s="15" t="s">
        <v>9</v>
      </c>
      <c r="AA9" s="13">
        <f>IF(Z9="",0,IF(Z9="優勝",[2]点数換算表!$B$15,IF(Z9="準優勝",[2]点数換算表!$C$15,IF(Z9="ベスト4",[2]点数換算表!$D$15,IF(Z9="ベスト8",[2]点数換算表!$E$15,IF(Z9="ベスト16",[2]点数換算表!$F$15,""))))))</f>
        <v>32</v>
      </c>
      <c r="AB9" s="15"/>
      <c r="AC9" s="13">
        <f>IF(AB9="",0,IF(AB9="優勝",[2]点数換算表!$B$16,IF(AB9="準優勝",[2]点数換算表!$C$16,IF(AB9="ベスト4",[2]点数換算表!$D$16,IF(AB9="ベスト8",[2]点数換算表!$E$16,IF(AB9="ベスト16",[2]点数換算表!$F$16,IF(AB9="ベスト32",[2]点数換算表!$G$16,"")))))))</f>
        <v>0</v>
      </c>
      <c r="AD9" s="15" t="s">
        <v>7</v>
      </c>
      <c r="AE9" s="13">
        <f>IF(AD9="",0,IF(AD9="優勝",[2]点数換算表!$B$17,IF(AD9="準優勝",[2]点数換算表!$C$17,IF(AD9="ベスト4",[2]点数換算表!$D$17,IF(AD9="ベスト8",[2]点数換算表!$E$17,IF(AD9="ベスト16",[2]点数換算表!$F$17,IF(AD9="ベスト32",[2]点数換算表!$G$17,"")))))))</f>
        <v>160</v>
      </c>
      <c r="AF9" s="15"/>
      <c r="AG9" s="13">
        <f>IF(AF9="",0,IF(AF9="優勝",[2]点数換算表!$B$18,IF(AF9="準優勝",[2]点数換算表!$C$18,IF(AF9="ベスト4",[2]点数換算表!$D$18,IF(AF9="ベスト8",[2]点数換算表!$E$18,[2]点数換算表!$F$18)))))</f>
        <v>0</v>
      </c>
      <c r="AH9" s="15"/>
      <c r="AI9" s="13">
        <f>IF(AH9="",0,IF(AH9="優勝",[2]点数換算表!$B$19,IF(AH9="準優勝",[2]点数換算表!$C$19,IF(AH9="ベスト4",[2]点数換算表!$D$19,IF(AH9="ベスト8",[2]点数換算表!$E$19,[2]点数換算表!$F$19)))))</f>
        <v>0</v>
      </c>
    </row>
    <row r="10" spans="1:35">
      <c r="A10" s="13">
        <v>7</v>
      </c>
      <c r="B10" s="15" t="s">
        <v>73</v>
      </c>
      <c r="C10" s="15" t="s">
        <v>139</v>
      </c>
      <c r="D10" s="15">
        <v>3</v>
      </c>
      <c r="E10" s="16" t="s">
        <v>177</v>
      </c>
      <c r="F10" s="26" t="s">
        <v>539</v>
      </c>
      <c r="G10" s="13">
        <f t="shared" si="0"/>
        <v>440</v>
      </c>
      <c r="H10" s="15"/>
      <c r="I10" s="13">
        <f>IF(H10="",0,IF(H10="優勝",[2]点数換算表!$B$2,IF(H10="準優勝",[2]点数換算表!$C$2,IF(H10="ベスト4",[2]点数換算表!$D$2,[2]点数換算表!$E$2))))</f>
        <v>0</v>
      </c>
      <c r="J10" s="15"/>
      <c r="K10" s="13">
        <f>IF(J10="",0,IF(J10="優勝",[2]点数換算表!$B$3,IF(J10="準優勝",[2]点数換算表!$C$3,IF(J10="ベスト4",[2]点数換算表!$D$3,[2]点数換算表!$E$3))))</f>
        <v>0</v>
      </c>
      <c r="L10" s="15" t="s">
        <v>9</v>
      </c>
      <c r="M10" s="13">
        <f>IF(L10="",0,IF(L10="優勝",[2]点数換算表!$B$4,IF(L10="準優勝",[2]点数換算表!$C$4,IF(L10="ベスト4",[2]点数換算表!$D$4,IF(L10="ベスト8",[2]点数換算表!$E$4,IF(L10="ベスト16",[2]点数換算表!$F$4,""))))))</f>
        <v>40</v>
      </c>
      <c r="N10" s="15" t="s">
        <v>6</v>
      </c>
      <c r="O10" s="13">
        <f>IF(N10="",0,IF(N10="優勝",点数換算表!$B$5,IF(N10="準優勝",点数換算表!$C$5,IF(N10="ベスト4",点数換算表!$D$5,IF(N10="ベスト8",点数換算表!$E$5,IF(N10="ベスト16",点数換算表!$F$5,IF(N10="ベスト32",点数換算表!$G$5,"")))))))</f>
        <v>200</v>
      </c>
      <c r="P10" s="15" t="s">
        <v>7</v>
      </c>
      <c r="Q10" s="13">
        <f>IF(P10="",0,IF(P10="優勝",[2]点数換算表!$B$6,IF(P10="準優勝",[2]点数換算表!$C$6,IF(P10="ベスト4",[2]点数換算表!$D$6,IF(P10="ベスト8",[2]点数換算表!$E$6,IF(P10="ベスト16",[2]点数換算表!$F$6,IF(P10="ベスト32",[2]点数換算表!$G$6,"")))))))</f>
        <v>200</v>
      </c>
      <c r="R10" s="15"/>
      <c r="S10" s="13">
        <f>IF(R10="",0,IF(R10="優勝",[2]点数換算表!$B$7,IF(R10="準優勝",[2]点数換算表!$C$7,IF(R10="ベスト4",[2]点数換算表!$D$7,IF(R10="ベスト8",[2]点数換算表!$E$7,[2]点数換算表!$F$7)))))</f>
        <v>0</v>
      </c>
      <c r="T10" s="15"/>
      <c r="U10" s="13">
        <f>IF(T10="",0,IF(T10="優勝",[2]点数換算表!$B$8,IF(T10="準優勝",[2]点数換算表!$C$8,IF(T10="ベスト4",[2]点数換算表!$D$8,IF(T10="ベスト8",[2]点数換算表!$E$8,[2]点数換算表!$F$8)))))</f>
        <v>0</v>
      </c>
      <c r="V10" s="15"/>
      <c r="W10" s="13">
        <f>IF(V10="",0,IF(V10="優勝",[2]点数換算表!$B$13,IF(V10="準優勝",[2]点数換算表!$C$13,IF(V10="ベスト4",[2]点数換算表!$D$13,[2]点数換算表!$E$13))))</f>
        <v>0</v>
      </c>
      <c r="X10" s="15"/>
      <c r="Y10" s="13">
        <f>IF(X10="",0,IF(X10="優勝",[2]点数換算表!$B$14,IF(X10="準優勝",[2]点数換算表!$C$14,IF(X10="ベスト4",[2]点数換算表!$D$14,[2]点数換算表!$E$14))))</f>
        <v>0</v>
      </c>
      <c r="Z10" s="15"/>
      <c r="AA10" s="13">
        <f>IF(Z10="",0,IF(Z10="優勝",[2]点数換算表!$B$15,IF(Z10="準優勝",[2]点数換算表!$C$15,IF(Z10="ベスト4",[2]点数換算表!$D$15,IF(Z10="ベスト8",[2]点数換算表!$E$15,IF(Z10="ベスト16",[2]点数換算表!$F$15,""))))))</f>
        <v>0</v>
      </c>
      <c r="AB10" s="15"/>
      <c r="AC10" s="13">
        <f>IF(AB10="",0,IF(AB10="優勝",[2]点数換算表!$B$16,IF(AB10="準優勝",[2]点数換算表!$C$16,IF(AB10="ベスト4",[2]点数換算表!$D$16,IF(AB10="ベスト8",[2]点数換算表!$E$16,IF(AB10="ベスト16",[2]点数換算表!$F$16,IF(AB10="ベスト32",[2]点数換算表!$G$16,"")))))))</f>
        <v>0</v>
      </c>
      <c r="AD10" s="15"/>
      <c r="AE10" s="13">
        <f>IF(AD10="",0,IF(AD10="優勝",[2]点数換算表!$B$17,IF(AD10="準優勝",[2]点数換算表!$C$17,IF(AD10="ベスト4",[2]点数換算表!$D$17,IF(AD10="ベスト8",[2]点数換算表!$E$17,IF(AD10="ベスト16",[2]点数換算表!$F$17,IF(AD10="ベスト32",[2]点数換算表!$G$17,"")))))))</f>
        <v>0</v>
      </c>
      <c r="AF10" s="15"/>
      <c r="AG10" s="13">
        <f>IF(AF10="",0,IF(AF10="優勝",[2]点数換算表!$B$18,IF(AF10="準優勝",[2]点数換算表!$C$18,IF(AF10="ベスト4",[2]点数換算表!$D$18,IF(AF10="ベスト8",[2]点数換算表!$E$18,[2]点数換算表!$F$18)))))</f>
        <v>0</v>
      </c>
      <c r="AH10" s="15"/>
      <c r="AI10" s="13">
        <f>IF(AH10="",0,IF(AH10="優勝",[2]点数換算表!$B$19,IF(AH10="準優勝",[2]点数換算表!$C$19,IF(AH10="ベスト4",[2]点数換算表!$D$19,IF(AH10="ベスト8",[2]点数換算表!$E$19,[2]点数換算表!$F$19)))))</f>
        <v>0</v>
      </c>
    </row>
    <row r="11" spans="1:35">
      <c r="A11" s="13">
        <v>8</v>
      </c>
      <c r="B11" s="15" t="s">
        <v>72</v>
      </c>
      <c r="C11" s="15" t="s">
        <v>58</v>
      </c>
      <c r="D11" s="15">
        <v>3</v>
      </c>
      <c r="E11" s="16" t="s">
        <v>177</v>
      </c>
      <c r="F11" s="26" t="s">
        <v>539</v>
      </c>
      <c r="G11" s="13">
        <f t="shared" si="0"/>
        <v>416</v>
      </c>
      <c r="H11" s="15"/>
      <c r="I11" s="13">
        <f>IF(H11="",0,IF(H11="優勝",[2]点数換算表!$B$2,IF(H11="準優勝",[2]点数換算表!$C$2,IF(H11="ベスト4",[2]点数換算表!$D$2,[2]点数換算表!$E$2))))</f>
        <v>0</v>
      </c>
      <c r="J11" s="15"/>
      <c r="K11" s="13">
        <f>IF(J11="",0,IF(J11="優勝",[2]点数換算表!$B$3,IF(J11="準優勝",[2]点数換算表!$C$3,IF(J11="ベスト4",[2]点数換算表!$D$3,[2]点数換算表!$E$3))))</f>
        <v>0</v>
      </c>
      <c r="L11" s="15" t="s">
        <v>6</v>
      </c>
      <c r="M11" s="13">
        <f>IF(L11="",0,IF(L11="優勝",[2]点数換算表!$B$4,IF(L11="準優勝",[2]点数換算表!$C$4,IF(L11="ベスト4",[2]点数換算表!$D$4,IF(L11="ベスト8",[2]点数換算表!$E$4,IF(L11="ベスト16",[2]点数換算表!$F$4,""))))))</f>
        <v>60</v>
      </c>
      <c r="N11" s="15"/>
      <c r="O11" s="13">
        <f>IF(N11="",0,IF(N11="優勝",点数換算表!$B$5,IF(N11="準優勝",点数換算表!$C$5,IF(N11="ベスト4",点数換算表!$D$5,IF(N11="ベスト8",点数換算表!$E$5,IF(N11="ベスト16",点数換算表!$F$5,IF(N11="ベスト32",点数換算表!$G$5,"")))))))</f>
        <v>0</v>
      </c>
      <c r="P11" s="15" t="s">
        <v>135</v>
      </c>
      <c r="Q11" s="13">
        <f>IF(P11="",0,IF(P11="優勝",[2]点数換算表!$B$6,IF(P11="準優勝",[2]点数換算表!$C$6,IF(P11="ベスト4",[2]点数換算表!$D$6,IF(P11="ベスト8",[2]点数換算表!$E$6,IF(P11="ベスト16",[2]点数換算表!$F$6,IF(P11="ベスト32",[2]点数換算表!$G$6,"")))))))</f>
        <v>100</v>
      </c>
      <c r="R11" s="15"/>
      <c r="S11" s="13">
        <f>IF(R11="",0,IF(R11="優勝",[2]点数換算表!$B$7,IF(R11="準優勝",[2]点数換算表!$C$7,IF(R11="ベスト4",[2]点数換算表!$D$7,IF(R11="ベスト8",[2]点数換算表!$E$7,[2]点数換算表!$F$7)))))</f>
        <v>0</v>
      </c>
      <c r="T11" s="15"/>
      <c r="U11" s="13">
        <f>IF(T11="",0,IF(T11="優勝",[2]点数換算表!$B$8,IF(T11="準優勝",[2]点数換算表!$C$8,IF(T11="ベスト4",[2]点数換算表!$D$8,IF(T11="ベスト8",[2]点数換算表!$E$8,[2]点数換算表!$F$8)))))</f>
        <v>0</v>
      </c>
      <c r="V11" s="15"/>
      <c r="W11" s="13">
        <f>IF(V11="",0,IF(V11="優勝",[2]点数換算表!$B$13,IF(V11="準優勝",[2]点数換算表!$C$13,IF(V11="ベスト4",[2]点数換算表!$D$13,[2]点数換算表!$E$13))))</f>
        <v>0</v>
      </c>
      <c r="X11" s="15"/>
      <c r="Y11" s="13">
        <f>IF(X11="",0,IF(X11="優勝",[2]点数換算表!$B$14,IF(X11="準優勝",[2]点数換算表!$C$14,IF(X11="ベスト4",[2]点数換算表!$D$14,[2]点数換算表!$E$14))))</f>
        <v>0</v>
      </c>
      <c r="Z11" s="15" t="s">
        <v>7</v>
      </c>
      <c r="AA11" s="13">
        <f>IF(Z11="",0,IF(Z11="優勝",[2]点数換算表!$B$15,IF(Z11="準優勝",[2]点数換算表!$C$15,IF(Z11="ベスト4",[2]点数換算表!$D$15,IF(Z11="ベスト8",[2]点数換算表!$E$15,IF(Z11="ベスト16",[2]点数換算表!$F$15,""))))))</f>
        <v>16</v>
      </c>
      <c r="AB11" s="15" t="s">
        <v>7</v>
      </c>
      <c r="AC11" s="13">
        <f>IF(AB11="",0,IF(AB11="優勝",[2]点数換算表!$B$16,IF(AB11="準優勝",[2]点数換算表!$C$16,IF(AB11="ベスト4",[2]点数換算表!$D$16,IF(AB11="ベスト8",[2]点数換算表!$E$16,IF(AB11="ベスト16",[2]点数換算表!$F$16,IF(AB11="ベスト32",[2]点数換算表!$G$16,"")))))))</f>
        <v>80</v>
      </c>
      <c r="AD11" s="15" t="s">
        <v>7</v>
      </c>
      <c r="AE11" s="13">
        <f>IF(AD11="",0,IF(AD11="優勝",[2]点数換算表!$B$17,IF(AD11="準優勝",[2]点数換算表!$C$17,IF(AD11="ベスト4",[2]点数換算表!$D$17,IF(AD11="ベスト8",[2]点数換算表!$E$17,IF(AD11="ベスト16",[2]点数換算表!$F$17,IF(AD11="ベスト32",[2]点数換算表!$G$17,"")))))))</f>
        <v>160</v>
      </c>
      <c r="AF11" s="15"/>
      <c r="AG11" s="13">
        <f>IF(AF11="",0,IF(AF11="優勝",[2]点数換算表!$B$18,IF(AF11="準優勝",[2]点数換算表!$C$18,IF(AF11="ベスト4",[2]点数換算表!$D$18,IF(AF11="ベスト8",[2]点数換算表!$E$18,[2]点数換算表!$F$18)))))</f>
        <v>0</v>
      </c>
      <c r="AH11" s="15"/>
      <c r="AI11" s="13">
        <f>IF(AH11="",0,IF(AH11="優勝",[2]点数換算表!$B$19,IF(AH11="準優勝",[2]点数換算表!$C$19,IF(AH11="ベスト4",[2]点数換算表!$D$19,IF(AH11="ベスト8",[2]点数換算表!$E$19,[2]点数換算表!$F$19)))))</f>
        <v>0</v>
      </c>
    </row>
    <row r="12" spans="1:35">
      <c r="A12" s="13">
        <v>9</v>
      </c>
      <c r="B12" s="15" t="s">
        <v>142</v>
      </c>
      <c r="C12" s="15" t="s">
        <v>137</v>
      </c>
      <c r="D12" s="15">
        <v>1</v>
      </c>
      <c r="E12" s="16" t="s">
        <v>177</v>
      </c>
      <c r="F12" s="26" t="s">
        <v>539</v>
      </c>
      <c r="G12" s="13">
        <f t="shared" si="0"/>
        <v>410</v>
      </c>
      <c r="H12" s="15"/>
      <c r="I12" s="13">
        <f>IF(H12="",0,IF(H12="優勝",[2]点数換算表!$B$2,IF(H12="準優勝",[2]点数換算表!$C$2,IF(H12="ベスト4",[2]点数換算表!$D$2,[2]点数換算表!$E$2))))</f>
        <v>0</v>
      </c>
      <c r="J12" s="15"/>
      <c r="K12" s="13">
        <f>IF(J12="",0,IF(J12="優勝",[2]点数換算表!$B$3,IF(J12="準優勝",[2]点数換算表!$C$3,IF(J12="ベスト4",[2]点数換算表!$D$3,[2]点数換算表!$E$3))))</f>
        <v>0</v>
      </c>
      <c r="L12" s="15" t="s">
        <v>7</v>
      </c>
      <c r="M12" s="13">
        <f>IF(L12="",0,IF(L12="優勝",[2]点数換算表!$B$4,IF(L12="準優勝",[2]点数換算表!$C$4,IF(L12="ベスト4",[2]点数換算表!$D$4,IF(L12="ベスト8",[2]点数換算表!$E$4,IF(L12="ベスト16",[2]点数換算表!$F$4,""))))))</f>
        <v>20</v>
      </c>
      <c r="N12" s="15" t="s">
        <v>8</v>
      </c>
      <c r="O12" s="13">
        <f>IF(N12="",0,IF(N12="優勝",点数換算表!$B$5,IF(N12="準優勝",点数換算表!$C$5,IF(N12="ベスト4",点数換算表!$D$5,IF(N12="ベスト8",点数換算表!$E$5,IF(N12="ベスト16",点数換算表!$F$5,IF(N12="ベスト32",点数換算表!$G$5,"")))))))</f>
        <v>250</v>
      </c>
      <c r="P12" s="15" t="s">
        <v>135</v>
      </c>
      <c r="Q12" s="13">
        <f>IF(P12="",0,IF(P12="優勝",[2]点数換算表!$B$6,IF(P12="準優勝",[2]点数換算表!$C$6,IF(P12="ベスト4",[2]点数換算表!$D$6,IF(P12="ベスト8",[2]点数換算表!$E$6,IF(P12="ベスト16",[2]点数換算表!$F$6,IF(P12="ベスト32",[2]点数換算表!$G$6,"")))))))</f>
        <v>100</v>
      </c>
      <c r="R12" s="15"/>
      <c r="S12" s="13">
        <f>IF(R12="",0,IF(R12="優勝",[2]点数換算表!$B$7,IF(R12="準優勝",[2]点数換算表!$C$7,IF(R12="ベスト4",[2]点数換算表!$D$7,IF(R12="ベスト8",[2]点数換算表!$E$7,[2]点数換算表!$F$7)))))</f>
        <v>0</v>
      </c>
      <c r="T12" s="15"/>
      <c r="U12" s="13">
        <f>IF(T12="",0,IF(T12="優勝",[2]点数換算表!$B$8,IF(T12="準優勝",[2]点数換算表!$C$8,IF(T12="ベスト4",[2]点数換算表!$D$8,IF(T12="ベスト8",[2]点数換算表!$E$8,[2]点数換算表!$F$8)))))</f>
        <v>0</v>
      </c>
      <c r="V12" s="15" t="s">
        <v>6</v>
      </c>
      <c r="W12" s="13">
        <f>IF(V12="",0,IF(V12="優勝",[2]点数換算表!$B$13,IF(V12="準優勝",[2]点数換算表!$C$13,IF(V12="ベスト4",[2]点数換算表!$D$13,[2]点数換算表!$E$13))))</f>
        <v>40</v>
      </c>
      <c r="X12" s="15"/>
      <c r="Y12" s="13">
        <f>IF(X12="",0,IF(X12="優勝",[2]点数換算表!$B$14,IF(X12="準優勝",[2]点数換算表!$C$14,IF(X12="ベスト4",[2]点数換算表!$D$14,[2]点数換算表!$E$14))))</f>
        <v>0</v>
      </c>
      <c r="Z12" s="15"/>
      <c r="AA12" s="13">
        <f>IF(Z12="",0,IF(Z12="優勝",[2]点数換算表!$B$15,IF(Z12="準優勝",[2]点数換算表!$C$15,IF(Z12="ベスト4",[2]点数換算表!$D$15,IF(Z12="ベスト8",[2]点数換算表!$E$15,IF(Z12="ベスト16",[2]点数換算表!$F$15,""))))))</f>
        <v>0</v>
      </c>
      <c r="AB12" s="15"/>
      <c r="AC12" s="13">
        <f>IF(AB12="",0,IF(AB12="優勝",[2]点数換算表!$B$16,IF(AB12="準優勝",[2]点数換算表!$C$16,IF(AB12="ベスト4",[2]点数換算表!$D$16,IF(AB12="ベスト8",[2]点数換算表!$E$16,IF(AB12="ベスト16",[2]点数換算表!$F$16,IF(AB12="ベスト32",[2]点数換算表!$G$16,"")))))))</f>
        <v>0</v>
      </c>
      <c r="AD12" s="15"/>
      <c r="AE12" s="13">
        <f>IF(AD12="",0,IF(AD12="優勝",[2]点数換算表!$B$17,IF(AD12="準優勝",[2]点数換算表!$C$17,IF(AD12="ベスト4",[2]点数換算表!$D$17,IF(AD12="ベスト8",[2]点数換算表!$E$17,IF(AD12="ベスト16",[2]点数換算表!$F$17,IF(AD12="ベスト32",[2]点数換算表!$G$17,"")))))))</f>
        <v>0</v>
      </c>
      <c r="AF12" s="15"/>
      <c r="AG12" s="13">
        <f>IF(AF12="",0,IF(AF12="優勝",[2]点数換算表!$B$18,IF(AF12="準優勝",[2]点数換算表!$C$18,IF(AF12="ベスト4",[2]点数換算表!$D$18,IF(AF12="ベスト8",[2]点数換算表!$E$18,[2]点数換算表!$F$18)))))</f>
        <v>0</v>
      </c>
      <c r="AH12" s="15"/>
      <c r="AI12" s="13">
        <f>IF(AH12="",0,IF(AH12="優勝",[2]点数換算表!$B$19,IF(AH12="準優勝",[2]点数換算表!$C$19,IF(AH12="ベスト4",[2]点数換算表!$D$19,IF(AH12="ベスト8",[2]点数換算表!$E$19,[2]点数換算表!$F$19)))))</f>
        <v>0</v>
      </c>
    </row>
    <row r="13" spans="1:35">
      <c r="A13" s="13">
        <v>10</v>
      </c>
      <c r="B13" s="15" t="s">
        <v>483</v>
      </c>
      <c r="C13" s="15" t="s">
        <v>466</v>
      </c>
      <c r="D13" s="15">
        <v>3</v>
      </c>
      <c r="E13" s="25" t="s">
        <v>467</v>
      </c>
      <c r="F13" s="26" t="s">
        <v>539</v>
      </c>
      <c r="G13" s="13">
        <f t="shared" si="0"/>
        <v>368</v>
      </c>
      <c r="H13" s="15"/>
      <c r="I13" s="13">
        <f>IF(H13="",0,IF(H13="優勝",[2]点数換算表!$B$2,IF(H13="準優勝",[2]点数換算表!$C$2,IF(H13="ベスト4",[2]点数換算表!$D$2,[2]点数換算表!$E$2))))</f>
        <v>0</v>
      </c>
      <c r="J13" s="15"/>
      <c r="K13" s="13">
        <f>IF(J13="",0,IF(J13="優勝",[2]点数換算表!$B$3,IF(J13="準優勝",[2]点数換算表!$C$3,IF(J13="ベスト4",[2]点数換算表!$D$3,[2]点数換算表!$E$3))))</f>
        <v>0</v>
      </c>
      <c r="L13" s="15" t="s">
        <v>10</v>
      </c>
      <c r="M13" s="13">
        <f>IF(L13="",0,IF(L13="優勝",[2]点数換算表!$B$4,IF(L13="準優勝",[2]点数換算表!$C$4,IF(L13="ベスト4",[2]点数換算表!$D$4,IF(L13="ベスト8",[2]点数換算表!$E$4,IF(L13="ベスト16",[2]点数換算表!$F$4,""))))))</f>
        <v>100</v>
      </c>
      <c r="N13" s="15" t="s">
        <v>7</v>
      </c>
      <c r="O13" s="13">
        <f>IF(N13="",0,IF(N13="優勝",点数換算表!$B$5,IF(N13="準優勝",点数換算表!$C$5,IF(N13="ベスト4",点数換算表!$D$5,IF(N13="ベスト8",点数換算表!$E$5,IF(N13="ベスト16",点数換算表!$F$5,IF(N13="ベスト32",点数換算表!$G$5,"")))))))</f>
        <v>100</v>
      </c>
      <c r="P13" s="15"/>
      <c r="Q13" s="13">
        <f>IF(P13="",0,IF(P13="優勝",[2]点数換算表!$B$6,IF(P13="準優勝",[2]点数換算表!$C$6,IF(P13="ベスト4",[2]点数換算表!$D$6,IF(P13="ベスト8",[2]点数換算表!$E$6,IF(P13="ベスト16",[2]点数換算表!$F$6,IF(P13="ベスト32",[2]点数換算表!$G$6,"")))))))</f>
        <v>0</v>
      </c>
      <c r="R13" s="15"/>
      <c r="S13" s="13">
        <f>IF(R13="",0,IF(R13="優勝",[2]点数換算表!$B$7,IF(R13="準優勝",[2]点数換算表!$C$7,IF(R13="ベスト4",[2]点数換算表!$D$7,IF(R13="ベスト8",[2]点数換算表!$E$7,[2]点数換算表!$F$7)))))</f>
        <v>0</v>
      </c>
      <c r="T13" s="15"/>
      <c r="U13" s="13">
        <f>IF(T13="",0,IF(T13="優勝",[2]点数換算表!$B$8,IF(T13="準優勝",[2]点数換算表!$C$8,IF(T13="ベスト4",[2]点数換算表!$D$8,IF(T13="ベスト8",[2]点数換算表!$E$8,[2]点数換算表!$F$8)))))</f>
        <v>0</v>
      </c>
      <c r="V13" s="15"/>
      <c r="W13" s="13">
        <f>IF(V13="",0,IF(V13="優勝",[2]点数換算表!$B$13,IF(V13="準優勝",[2]点数換算表!$C$13,IF(V13="ベスト4",[2]点数換算表!$D$13,[2]点数換算表!$E$13))))</f>
        <v>0</v>
      </c>
      <c r="X13" s="15"/>
      <c r="Y13" s="13">
        <f>IF(X13="",0,IF(X13="優勝",[2]点数換算表!$B$14,IF(X13="準優勝",[2]点数換算表!$C$14,IF(X13="ベスト4",[2]点数換算表!$D$14,[2]点数換算表!$E$14))))</f>
        <v>0</v>
      </c>
      <c r="Z13" s="15" t="s">
        <v>6</v>
      </c>
      <c r="AA13" s="13">
        <f>IF(Z13="",0,IF(Z13="優勝",[2]点数換算表!$B$15,IF(Z13="準優勝",[2]点数換算表!$C$15,IF(Z13="ベスト4",[2]点数換算表!$D$15,IF(Z13="ベスト8",[2]点数換算表!$E$15,IF(Z13="ベスト16",[2]点数換算表!$F$15,""))))))</f>
        <v>48</v>
      </c>
      <c r="AB13" s="15" t="s">
        <v>135</v>
      </c>
      <c r="AC13" s="13">
        <f>IF(AB13="",0,IF(AB13="優勝",[2]点数換算表!$B$16,IF(AB13="準優勝",[2]点数換算表!$C$16,IF(AB13="ベスト4",[2]点数換算表!$D$16,IF(AB13="ベスト8",[2]点数換算表!$E$16,IF(AB13="ベスト16",[2]点数換算表!$F$16,IF(AB13="ベスト32",[2]点数換算表!$G$16,"")))))))</f>
        <v>40</v>
      </c>
      <c r="AD13" s="15" t="s">
        <v>135</v>
      </c>
      <c r="AE13" s="13">
        <f>IF(AD13="",0,IF(AD13="優勝",[2]点数換算表!$B$17,IF(AD13="準優勝",[2]点数換算表!$C$17,IF(AD13="ベスト4",[2]点数換算表!$D$17,IF(AD13="ベスト8",[2]点数換算表!$E$17,IF(AD13="ベスト16",[2]点数換算表!$F$17,IF(AD13="ベスト32",[2]点数換算表!$G$17,"")))))))</f>
        <v>80</v>
      </c>
      <c r="AF13" s="15"/>
      <c r="AG13" s="13">
        <f>IF(AF13="",0,IF(AF13="優勝",[2]点数換算表!$B$18,IF(AF13="準優勝",[2]点数換算表!$C$18,IF(AF13="ベスト4",[2]点数換算表!$D$18,IF(AF13="ベスト8",[2]点数換算表!$E$18,[2]点数換算表!$F$18)))))</f>
        <v>0</v>
      </c>
      <c r="AH13" s="15"/>
      <c r="AI13" s="13">
        <f>IF(AH13="",0,IF(AH13="優勝",[2]点数換算表!$B$19,IF(AH13="準優勝",[2]点数換算表!$C$19,IF(AH13="ベスト4",[2]点数換算表!$D$19,IF(AH13="ベスト8",[2]点数換算表!$E$19,[2]点数換算表!$F$19)))))</f>
        <v>0</v>
      </c>
    </row>
    <row r="14" spans="1:35">
      <c r="A14" s="13">
        <v>11</v>
      </c>
      <c r="B14" s="15" t="s">
        <v>206</v>
      </c>
      <c r="C14" s="15" t="s">
        <v>189</v>
      </c>
      <c r="D14" s="15">
        <v>2</v>
      </c>
      <c r="E14" s="17" t="s">
        <v>179</v>
      </c>
      <c r="F14" s="28" t="s">
        <v>540</v>
      </c>
      <c r="G14" s="13">
        <f t="shared" si="0"/>
        <v>350</v>
      </c>
      <c r="H14" s="15"/>
      <c r="I14" s="13">
        <f>IF(H14="",0,IF(H14="優勝",[2]点数換算表!$B$2,IF(H14="準優勝",[2]点数換算表!$C$2,IF(H14="ベスト4",[2]点数換算表!$D$2,[2]点数換算表!$E$2))))</f>
        <v>0</v>
      </c>
      <c r="J14" s="15"/>
      <c r="K14" s="13">
        <f>IF(J14="",0,IF(J14="優勝",[2]点数換算表!$B$3,IF(J14="準優勝",[2]点数換算表!$C$3,IF(J14="ベスト4",[2]点数換算表!$D$3,[2]点数換算表!$E$3))))</f>
        <v>0</v>
      </c>
      <c r="L14" s="15" t="s">
        <v>9</v>
      </c>
      <c r="M14" s="13">
        <f>IF(L14="",0,IF(L14="優勝",[2]点数換算表!$B$4,IF(L14="準優勝",[2]点数換算表!$C$4,IF(L14="ベスト4",[2]点数換算表!$D$4,IF(L14="ベスト8",[2]点数換算表!$E$4,IF(L14="ベスト16",[2]点数換算表!$F$4,""))))))</f>
        <v>40</v>
      </c>
      <c r="N14" s="15" t="s">
        <v>135</v>
      </c>
      <c r="O14" s="13">
        <f>IF(N14="",0,IF(N14="優勝",点数換算表!$B$5,IF(N14="準優勝",点数換算表!$C$5,IF(N14="ベスト4",点数換算表!$D$5,IF(N14="ベスト8",点数換算表!$E$5,IF(N14="ベスト16",点数換算表!$F$5,IF(N14="ベスト32",点数換算表!$G$5,"")))))))</f>
        <v>50</v>
      </c>
      <c r="P14" s="15" t="s">
        <v>135</v>
      </c>
      <c r="Q14" s="13">
        <f>IF(P14="",0,IF(P14="優勝",[2]点数換算表!$B$6,IF(P14="準優勝",[2]点数換算表!$C$6,IF(P14="ベスト4",[2]点数換算表!$D$6,IF(P14="ベスト8",[2]点数換算表!$E$6,IF(P14="ベスト16",[2]点数換算表!$F$6,IF(P14="ベスト32",[2]点数換算表!$G$6,"")))))))</f>
        <v>100</v>
      </c>
      <c r="R14" s="15"/>
      <c r="S14" s="13">
        <f>IF(R14="",0,IF(R14="優勝",[2]点数換算表!$B$7,IF(R14="準優勝",[2]点数換算表!$C$7,IF(R14="ベスト4",[2]点数換算表!$D$7,IF(R14="ベスト8",[2]点数換算表!$E$7,[2]点数換算表!$F$7)))))</f>
        <v>0</v>
      </c>
      <c r="T14" s="15"/>
      <c r="U14" s="13">
        <f>IF(T14="",0,IF(T14="優勝",[2]点数換算表!$B$8,IF(T14="準優勝",[2]点数換算表!$C$8,IF(T14="ベスト4",[2]点数換算表!$D$8,IF(T14="ベスト8",[2]点数換算表!$E$8,[2]点数換算表!$F$8)))))</f>
        <v>0</v>
      </c>
      <c r="V14" s="15"/>
      <c r="W14" s="13">
        <f>IF(V14="",0,IF(V14="優勝",[2]点数換算表!$B$13,IF(V14="準優勝",[2]点数換算表!$C$13,IF(V14="ベスト4",[2]点数換算表!$D$13,[2]点数換算表!$E$13))))</f>
        <v>0</v>
      </c>
      <c r="X14" s="15"/>
      <c r="Y14" s="13">
        <f>IF(X14="",0,IF(X14="優勝",[2]点数換算表!$B$14,IF(X14="準優勝",[2]点数換算表!$C$14,IF(X14="ベスト4",[2]点数換算表!$D$14,[2]点数換算表!$E$14))))</f>
        <v>0</v>
      </c>
      <c r="Z14" s="15"/>
      <c r="AA14" s="13">
        <f>IF(Z14="",0,IF(Z14="優勝",[2]点数換算表!$B$15,IF(Z14="準優勝",[2]点数換算表!$C$15,IF(Z14="ベスト4",[2]点数換算表!$D$15,IF(Z14="ベスト8",[2]点数換算表!$E$15,IF(Z14="ベスト16",[2]点数換算表!$F$15,""))))))</f>
        <v>0</v>
      </c>
      <c r="AB14" s="15" t="s">
        <v>7</v>
      </c>
      <c r="AC14" s="13">
        <f>IF(AB14="",0,IF(AB14="優勝",[2]点数換算表!$B$16,IF(AB14="準優勝",[2]点数換算表!$C$16,IF(AB14="ベスト4",[2]点数換算表!$D$16,IF(AB14="ベスト8",[2]点数換算表!$E$16,IF(AB14="ベスト16",[2]点数換算表!$F$16,IF(AB14="ベスト32",[2]点数換算表!$G$16,"")))))))</f>
        <v>80</v>
      </c>
      <c r="AD14" s="15" t="s">
        <v>135</v>
      </c>
      <c r="AE14" s="13">
        <f>IF(AD14="",0,IF(AD14="優勝",[2]点数換算表!$B$17,IF(AD14="準優勝",[2]点数換算表!$C$17,IF(AD14="ベスト4",[2]点数換算表!$D$17,IF(AD14="ベスト8",[2]点数換算表!$E$17,IF(AD14="ベスト16",[2]点数換算表!$F$17,IF(AD14="ベスト32",[2]点数換算表!$G$17,"")))))))</f>
        <v>80</v>
      </c>
      <c r="AF14" s="15"/>
      <c r="AG14" s="13">
        <f>IF(AF14="",0,IF(AF14="優勝",[2]点数換算表!$B$18,IF(AF14="準優勝",[2]点数換算表!$C$18,IF(AF14="ベスト4",[2]点数換算表!$D$18,IF(AF14="ベスト8",[2]点数換算表!$E$18,[2]点数換算表!$F$18)))))</f>
        <v>0</v>
      </c>
      <c r="AH14" s="15"/>
      <c r="AI14" s="13">
        <f>IF(AH14="",0,IF(AH14="優勝",[2]点数換算表!$B$19,IF(AH14="準優勝",[2]点数換算表!$C$19,IF(AH14="ベスト4",[2]点数換算表!$D$19,IF(AH14="ベスト8",[2]点数換算表!$E$19,[2]点数換算表!$F$19)))))</f>
        <v>0</v>
      </c>
    </row>
    <row r="15" spans="1:35">
      <c r="A15" s="13">
        <v>12</v>
      </c>
      <c r="B15" s="15" t="s">
        <v>348</v>
      </c>
      <c r="C15" s="15" t="s">
        <v>332</v>
      </c>
      <c r="D15" s="15">
        <v>3</v>
      </c>
      <c r="E15" s="21" t="s">
        <v>333</v>
      </c>
      <c r="F15" s="28" t="s">
        <v>540</v>
      </c>
      <c r="G15" s="13">
        <f t="shared" si="0"/>
        <v>332</v>
      </c>
      <c r="H15" s="15"/>
      <c r="I15" s="13">
        <f>IF(H15="",0,IF(H15="優勝",[2]点数換算表!$B$2,IF(H15="準優勝",[2]点数換算表!$C$2,IF(H15="ベスト4",[2]点数換算表!$D$2,[2]点数換算表!$E$2))))</f>
        <v>0</v>
      </c>
      <c r="J15" s="15"/>
      <c r="K15" s="13">
        <f>IF(J15="",0,IF(J15="優勝",[2]点数換算表!$B$3,IF(J15="準優勝",[2]点数換算表!$C$3,IF(J15="ベスト4",[2]点数換算表!$D$3,[2]点数換算表!$E$3))))</f>
        <v>0</v>
      </c>
      <c r="L15" s="15" t="s">
        <v>6</v>
      </c>
      <c r="M15" s="13">
        <f>IF(L15="",0,IF(L15="優勝",[2]点数換算表!$B$4,IF(L15="準優勝",[2]点数換算表!$C$4,IF(L15="ベスト4",[2]点数換算表!$D$4,IF(L15="ベスト8",[2]点数換算表!$E$4,IF(L15="ベスト16",[2]点数換算表!$F$4,""))))))</f>
        <v>60</v>
      </c>
      <c r="N15" s="15" t="s">
        <v>7</v>
      </c>
      <c r="O15" s="13">
        <f>IF(N15="",0,IF(N15="優勝",点数換算表!$B$5,IF(N15="準優勝",点数換算表!$C$5,IF(N15="ベスト4",点数換算表!$D$5,IF(N15="ベスト8",点数換算表!$E$5,IF(N15="ベスト16",点数換算表!$F$5,IF(N15="ベスト32",点数換算表!$G$5,"")))))))</f>
        <v>100</v>
      </c>
      <c r="P15" s="15" t="s">
        <v>135</v>
      </c>
      <c r="Q15" s="13">
        <f>IF(P15="",0,IF(P15="優勝",[2]点数換算表!$B$6,IF(P15="準優勝",[2]点数換算表!$C$6,IF(P15="ベスト4",[2]点数換算表!$D$6,IF(P15="ベスト8",[2]点数換算表!$E$6,IF(P15="ベスト16",[2]点数換算表!$F$6,IF(P15="ベスト32",[2]点数換算表!$G$6,"")))))))</f>
        <v>100</v>
      </c>
      <c r="R15" s="15"/>
      <c r="S15" s="13">
        <f>IF(R15="",0,IF(R15="優勝",[2]点数換算表!$B$7,IF(R15="準優勝",[2]点数換算表!$C$7,IF(R15="ベスト4",[2]点数換算表!$D$7,IF(R15="ベスト8",[2]点数換算表!$E$7,[2]点数換算表!$F$7)))))</f>
        <v>0</v>
      </c>
      <c r="T15" s="15"/>
      <c r="U15" s="13">
        <f>IF(T15="",0,IF(T15="優勝",[2]点数換算表!$B$8,IF(T15="準優勝",[2]点数換算表!$C$8,IF(T15="ベスト4",[2]点数換算表!$D$8,IF(T15="ベスト8",[2]点数換算表!$E$8,[2]点数換算表!$F$8)))))</f>
        <v>0</v>
      </c>
      <c r="V15" s="15"/>
      <c r="W15" s="13">
        <f>IF(V15="",0,IF(V15="優勝",[2]点数換算表!$B$13,IF(V15="準優勝",[2]点数換算表!$C$13,IF(V15="ベスト4",[2]点数換算表!$D$13,[2]点数換算表!$E$13))))</f>
        <v>0</v>
      </c>
      <c r="X15" s="15"/>
      <c r="Y15" s="13">
        <f>IF(X15="",0,IF(X15="優勝",[2]点数換算表!$B$14,IF(X15="準優勝",[2]点数換算表!$C$14,IF(X15="ベスト4",[2]点数換算表!$D$14,[2]点数換算表!$E$14))))</f>
        <v>0</v>
      </c>
      <c r="Z15" s="15" t="s">
        <v>9</v>
      </c>
      <c r="AA15" s="13">
        <f>IF(Z15="",0,IF(Z15="優勝",[2]点数換算表!$B$15,IF(Z15="準優勝",[2]点数換算表!$C$15,IF(Z15="ベスト4",[2]点数換算表!$D$15,IF(Z15="ベスト8",[2]点数換算表!$E$15,IF(Z15="ベスト16",[2]点数換算表!$F$15,""))))))</f>
        <v>32</v>
      </c>
      <c r="AB15" s="15" t="s">
        <v>135</v>
      </c>
      <c r="AC15" s="13">
        <f>IF(AB15="",0,IF(AB15="優勝",[2]点数換算表!$B$16,IF(AB15="準優勝",[2]点数換算表!$C$16,IF(AB15="ベスト4",[2]点数換算表!$D$16,IF(AB15="ベスト8",[2]点数換算表!$E$16,IF(AB15="ベスト16",[2]点数換算表!$F$16,IF(AB15="ベスト32",[2]点数換算表!$G$16,"")))))))</f>
        <v>40</v>
      </c>
      <c r="AD15" s="15"/>
      <c r="AE15" s="13">
        <f>IF(AD15="",0,IF(AD15="優勝",[2]点数換算表!$B$17,IF(AD15="準優勝",[2]点数換算表!$C$17,IF(AD15="ベスト4",[2]点数換算表!$D$17,IF(AD15="ベスト8",[2]点数換算表!$E$17,IF(AD15="ベスト16",[2]点数換算表!$F$17,IF(AD15="ベスト32",[2]点数換算表!$G$17,"")))))))</f>
        <v>0</v>
      </c>
      <c r="AF15" s="15"/>
      <c r="AG15" s="13">
        <f>IF(AF15="",0,IF(AF15="優勝",[2]点数換算表!$B$18,IF(AF15="準優勝",[2]点数換算表!$C$18,IF(AF15="ベスト4",[2]点数換算表!$D$18,IF(AF15="ベスト8",[2]点数換算表!$E$18,[2]点数換算表!$F$18)))))</f>
        <v>0</v>
      </c>
      <c r="AH15" s="15"/>
      <c r="AI15" s="13">
        <f>IF(AH15="",0,IF(AH15="優勝",[2]点数換算表!$B$19,IF(AH15="準優勝",[2]点数換算表!$C$19,IF(AH15="ベスト4",[2]点数換算表!$D$19,IF(AH15="ベスト8",[2]点数換算表!$E$19,[2]点数換算表!$F$19)))))</f>
        <v>0</v>
      </c>
    </row>
    <row r="16" spans="1:35">
      <c r="A16" s="13">
        <v>13</v>
      </c>
      <c r="B16" s="15" t="s">
        <v>74</v>
      </c>
      <c r="C16" s="15" t="s">
        <v>140</v>
      </c>
      <c r="D16" s="15">
        <v>3</v>
      </c>
      <c r="E16" s="16" t="s">
        <v>177</v>
      </c>
      <c r="F16" s="26" t="s">
        <v>539</v>
      </c>
      <c r="G16" s="13">
        <f t="shared" si="0"/>
        <v>326</v>
      </c>
      <c r="H16" s="15"/>
      <c r="I16" s="13">
        <f>IF(H16="",0,IF(H16="優勝",[2]点数換算表!$B$2,IF(H16="準優勝",[2]点数換算表!$C$2,IF(H16="ベスト4",[2]点数換算表!$D$2,[2]点数換算表!$E$2))))</f>
        <v>0</v>
      </c>
      <c r="J16" s="15"/>
      <c r="K16" s="13">
        <f>IF(J16="",0,IF(J16="優勝",[2]点数換算表!$B$3,IF(J16="準優勝",[2]点数換算表!$C$3,IF(J16="ベスト4",[2]点数換算表!$D$3,[2]点数換算表!$E$3))))</f>
        <v>0</v>
      </c>
      <c r="L16" s="15" t="s">
        <v>9</v>
      </c>
      <c r="M16" s="13">
        <f>IF(L16="",0,IF(L16="優勝",[2]点数換算表!$B$4,IF(L16="準優勝",[2]点数換算表!$C$4,IF(L16="ベスト4",[2]点数換算表!$D$4,IF(L16="ベスト8",[2]点数換算表!$E$4,IF(L16="ベスト16",[2]点数換算表!$F$4,""))))))</f>
        <v>40</v>
      </c>
      <c r="N16" s="15" t="s">
        <v>9</v>
      </c>
      <c r="O16" s="13">
        <f>IF(N16="",0,IF(N16="優勝",点数換算表!$B$5,IF(N16="準優勝",点数換算表!$C$5,IF(N16="ベスト4",点数換算表!$D$5,IF(N16="ベスト8",点数換算表!$E$5,IF(N16="ベスト16",点数換算表!$F$5,IF(N16="ベスト32",点数換算表!$G$5,"")))))))</f>
        <v>150</v>
      </c>
      <c r="P16" s="15"/>
      <c r="Q16" s="13">
        <f>IF(P16="",0,IF(P16="優勝",[2]点数換算表!$B$6,IF(P16="準優勝",[2]点数換算表!$C$6,IF(P16="ベスト4",[2]点数換算表!$D$6,IF(P16="ベスト8",[2]点数換算表!$E$6,IF(P16="ベスト16",[2]点数換算表!$F$6,IF(P16="ベスト32",[2]点数換算表!$G$6,"")))))))</f>
        <v>0</v>
      </c>
      <c r="R16" s="15"/>
      <c r="S16" s="13">
        <f>IF(R16="",0,IF(R16="優勝",[2]点数換算表!$B$7,IF(R16="準優勝",[2]点数換算表!$C$7,IF(R16="ベスト4",[2]点数換算表!$D$7,IF(R16="ベスト8",[2]点数換算表!$E$7,[2]点数換算表!$F$7)))))</f>
        <v>0</v>
      </c>
      <c r="T16" s="15"/>
      <c r="U16" s="13">
        <f>IF(T16="",0,IF(T16="優勝",[2]点数換算表!$B$8,IF(T16="準優勝",[2]点数換算表!$C$8,IF(T16="ベスト4",[2]点数換算表!$D$8,IF(T16="ベスト8",[2]点数換算表!$E$8,[2]点数換算表!$F$8)))))</f>
        <v>0</v>
      </c>
      <c r="V16" s="15"/>
      <c r="W16" s="13">
        <f>IF(V16="",0,IF(V16="優勝",[2]点数換算表!$B$13,IF(V16="準優勝",[2]点数換算表!$C$13,IF(V16="ベスト4",[2]点数換算表!$D$13,[2]点数換算表!$E$13))))</f>
        <v>0</v>
      </c>
      <c r="X16" s="15"/>
      <c r="Y16" s="13">
        <f>IF(X16="",0,IF(X16="優勝",[2]点数換算表!$B$14,IF(X16="準優勝",[2]点数換算表!$C$14,IF(X16="ベスト4",[2]点数換算表!$D$14,[2]点数換算表!$E$14))))</f>
        <v>0</v>
      </c>
      <c r="Z16" s="15" t="s">
        <v>7</v>
      </c>
      <c r="AA16" s="13">
        <f>IF(Z16="",0,IF(Z16="優勝",[2]点数換算表!$B$15,IF(Z16="準優勝",[2]点数換算表!$C$15,IF(Z16="ベスト4",[2]点数換算表!$D$15,IF(Z16="ベスト8",[2]点数換算表!$E$15,IF(Z16="ベスト16",[2]点数換算表!$F$15,""))))))</f>
        <v>16</v>
      </c>
      <c r="AB16" s="15" t="s">
        <v>9</v>
      </c>
      <c r="AC16" s="13">
        <f>IF(AB16="",0,IF(AB16="優勝",[2]点数換算表!$B$16,IF(AB16="準優勝",[2]点数換算表!$C$16,IF(AB16="ベスト4",[2]点数換算表!$D$16,IF(AB16="ベスト8",[2]点数換算表!$E$16,IF(AB16="ベスト16",[2]点数換算表!$F$16,IF(AB16="ベスト32",[2]点数換算表!$G$16,"")))))))</f>
        <v>120</v>
      </c>
      <c r="AD16" s="15"/>
      <c r="AE16" s="13">
        <f>IF(AD16="",0,IF(AD16="優勝",[2]点数換算表!$B$17,IF(AD16="準優勝",[2]点数換算表!$C$17,IF(AD16="ベスト4",[2]点数換算表!$D$17,IF(AD16="ベスト8",[2]点数換算表!$E$17,IF(AD16="ベスト16",[2]点数換算表!$F$17,IF(AD16="ベスト32",[2]点数換算表!$G$17,"")))))))</f>
        <v>0</v>
      </c>
      <c r="AF16" s="15"/>
      <c r="AG16" s="13">
        <f>IF(AF16="",0,IF(AF16="優勝",[2]点数換算表!$B$18,IF(AF16="準優勝",[2]点数換算表!$C$18,IF(AF16="ベスト4",[2]点数換算表!$D$18,IF(AF16="ベスト8",[2]点数換算表!$E$18,[2]点数換算表!$F$18)))))</f>
        <v>0</v>
      </c>
      <c r="AH16" s="15"/>
      <c r="AI16" s="13">
        <f>IF(AH16="",0,IF(AH16="優勝",[2]点数換算表!$B$19,IF(AH16="準優勝",[2]点数換算表!$C$19,IF(AH16="ベスト4",[2]点数換算表!$D$19,IF(AH16="ベスト8",[2]点数換算表!$E$19,[2]点数換算表!$F$19)))))</f>
        <v>0</v>
      </c>
    </row>
    <row r="17" spans="1:35">
      <c r="A17" s="13">
        <v>14</v>
      </c>
      <c r="B17" s="15" t="s">
        <v>141</v>
      </c>
      <c r="C17" s="15" t="s">
        <v>49</v>
      </c>
      <c r="D17" s="15">
        <v>1</v>
      </c>
      <c r="E17" s="16" t="s">
        <v>177</v>
      </c>
      <c r="F17" s="26" t="s">
        <v>539</v>
      </c>
      <c r="G17" s="13">
        <f t="shared" si="0"/>
        <v>320</v>
      </c>
      <c r="H17" s="15"/>
      <c r="I17" s="13">
        <f>IF(H17="",0,IF(H17="優勝",[2]点数換算表!$B$2,IF(H17="準優勝",[2]点数換算表!$C$2,IF(H17="ベスト4",[2]点数換算表!$D$2,[2]点数換算表!$E$2))))</f>
        <v>0</v>
      </c>
      <c r="J17" s="15"/>
      <c r="K17" s="13">
        <f>IF(J17="",0,IF(J17="優勝",[2]点数換算表!$B$3,IF(J17="準優勝",[2]点数換算表!$C$3,IF(J17="ベスト4",[2]点数換算表!$D$3,[2]点数換算表!$E$3))))</f>
        <v>0</v>
      </c>
      <c r="L17" s="15" t="s">
        <v>8</v>
      </c>
      <c r="M17" s="13">
        <f>IF(L17="",0,IF(L17="優勝",[2]点数換算表!$B$4,IF(L17="準優勝",[2]点数換算表!$C$4,IF(L17="ベスト4",[2]点数換算表!$D$4,IF(L17="ベスト8",[2]点数換算表!$E$4,IF(L17="ベスト16",[2]点数換算表!$F$4,""))))))</f>
        <v>80</v>
      </c>
      <c r="N17" s="15" t="s">
        <v>7</v>
      </c>
      <c r="O17" s="13">
        <f>IF(N17="",0,IF(N17="優勝",点数換算表!$B$5,IF(N17="準優勝",点数換算表!$C$5,IF(N17="ベスト4",点数換算表!$D$5,IF(N17="ベスト8",点数換算表!$E$5,IF(N17="ベスト16",点数換算表!$F$5,IF(N17="ベスト32",点数換算表!$G$5,"")))))))</f>
        <v>100</v>
      </c>
      <c r="P17" s="15" t="s">
        <v>135</v>
      </c>
      <c r="Q17" s="13">
        <f>IF(P17="",0,IF(P17="優勝",[2]点数換算表!$B$6,IF(P17="準優勝",[2]点数換算表!$C$6,IF(P17="ベスト4",[2]点数換算表!$D$6,IF(P17="ベスト8",[2]点数換算表!$E$6,IF(P17="ベスト16",[2]点数換算表!$F$6,IF(P17="ベスト32",[2]点数換算表!$G$6,"")))))))</f>
        <v>100</v>
      </c>
      <c r="R17" s="15"/>
      <c r="S17" s="13">
        <f>IF(R17="",0,IF(R17="優勝",[2]点数換算表!$B$7,IF(R17="準優勝",[2]点数換算表!$C$7,IF(R17="ベスト4",[2]点数換算表!$D$7,IF(R17="ベスト8",[2]点数換算表!$E$7,[2]点数換算表!$F$7)))))</f>
        <v>0</v>
      </c>
      <c r="T17" s="15"/>
      <c r="U17" s="13">
        <f>IF(T17="",0,IF(T17="優勝",[2]点数換算表!$B$8,IF(T17="準優勝",[2]点数換算表!$C$8,IF(T17="ベスト4",[2]点数換算表!$D$8,IF(T17="ベスト8",[2]点数換算表!$E$8,[2]点数換算表!$F$8)))))</f>
        <v>0</v>
      </c>
      <c r="V17" s="15"/>
      <c r="W17" s="13">
        <f>IF(V17="",0,IF(V17="優勝",[2]点数換算表!$B$13,IF(V17="準優勝",[2]点数換算表!$C$13,IF(V17="ベスト4",[2]点数換算表!$D$13,[2]点数換算表!$E$13))))</f>
        <v>0</v>
      </c>
      <c r="X17" s="15" t="s">
        <v>9</v>
      </c>
      <c r="Y17" s="13">
        <f>IF(X17="",0,IF(X17="優勝",[2]点数換算表!$B$14,IF(X17="準優勝",[2]点数換算表!$C$14,IF(X17="ベスト4",[2]点数換算表!$D$14,[2]点数換算表!$E$14))))</f>
        <v>40</v>
      </c>
      <c r="Z17" s="15"/>
      <c r="AA17" s="13">
        <f>IF(Z17="",0,IF(Z17="優勝",[2]点数換算表!$B$15,IF(Z17="準優勝",[2]点数換算表!$C$15,IF(Z17="ベスト4",[2]点数換算表!$D$15,IF(Z17="ベスト8",[2]点数換算表!$E$15,IF(Z17="ベスト16",[2]点数換算表!$F$15,""))))))</f>
        <v>0</v>
      </c>
      <c r="AB17" s="15"/>
      <c r="AC17" s="13">
        <f>IF(AB17="",0,IF(AB17="優勝",[2]点数換算表!$B$16,IF(AB17="準優勝",[2]点数換算表!$C$16,IF(AB17="ベスト4",[2]点数換算表!$D$16,IF(AB17="ベスト8",[2]点数換算表!$E$16,IF(AB17="ベスト16",[2]点数換算表!$F$16,IF(AB17="ベスト32",[2]点数換算表!$G$16,"")))))))</f>
        <v>0</v>
      </c>
      <c r="AD17" s="15"/>
      <c r="AE17" s="13">
        <f>IF(AD17="",0,IF(AD17="優勝",[2]点数換算表!$B$17,IF(AD17="準優勝",[2]点数換算表!$C$17,IF(AD17="ベスト4",[2]点数換算表!$D$17,IF(AD17="ベスト8",[2]点数換算表!$E$17,IF(AD17="ベスト16",[2]点数換算表!$F$17,IF(AD17="ベスト32",[2]点数換算表!$G$17,"")))))))</f>
        <v>0</v>
      </c>
      <c r="AF17" s="15"/>
      <c r="AG17" s="13">
        <f>IF(AF17="",0,IF(AF17="優勝",[2]点数換算表!$B$18,IF(AF17="準優勝",[2]点数換算表!$C$18,IF(AF17="ベスト4",[2]点数換算表!$D$18,IF(AF17="ベスト8",[2]点数換算表!$E$18,[2]点数換算表!$F$18)))))</f>
        <v>0</v>
      </c>
      <c r="AH17" s="15"/>
      <c r="AI17" s="13">
        <f>IF(AH17="",0,IF(AH17="優勝",[2]点数換算表!$B$19,IF(AH17="準優勝",[2]点数換算表!$C$19,IF(AH17="ベスト4",[2]点数換算表!$D$19,IF(AH17="ベスト8",[2]点数換算表!$E$19,[2]点数換算表!$F$19)))))</f>
        <v>0</v>
      </c>
    </row>
    <row r="18" spans="1:35">
      <c r="A18" s="13">
        <v>15</v>
      </c>
      <c r="B18" s="15" t="s">
        <v>205</v>
      </c>
      <c r="C18" s="15" t="s">
        <v>181</v>
      </c>
      <c r="D18" s="15">
        <v>2</v>
      </c>
      <c r="E18" s="17" t="s">
        <v>179</v>
      </c>
      <c r="F18" s="28" t="s">
        <v>540</v>
      </c>
      <c r="G18" s="13">
        <f t="shared" si="0"/>
        <v>320</v>
      </c>
      <c r="H18" s="15"/>
      <c r="I18" s="13">
        <f>IF(H18="",0,IF(H18="優勝",[2]点数換算表!$B$2,IF(H18="準優勝",[2]点数換算表!$C$2,IF(H18="ベスト4",[2]点数換算表!$D$2,[2]点数換算表!$E$2))))</f>
        <v>0</v>
      </c>
      <c r="J18" s="15"/>
      <c r="K18" s="13">
        <f>IF(J18="",0,IF(J18="優勝",[2]点数換算表!$B$3,IF(J18="準優勝",[2]点数換算表!$C$3,IF(J18="ベスト4",[2]点数換算表!$D$3,[2]点数換算表!$E$3))))</f>
        <v>0</v>
      </c>
      <c r="L18" s="15"/>
      <c r="M18" s="13">
        <f>IF(L18="",0,IF(L18="優勝",[2]点数換算表!$B$4,IF(L18="準優勝",[2]点数換算表!$C$4,IF(L18="ベスト4",[2]点数換算表!$D$4,IF(L18="ベスト8",[2]点数換算表!$E$4,IF(L18="ベスト16",[2]点数換算表!$F$4,""))))))</f>
        <v>0</v>
      </c>
      <c r="N18" s="15" t="s">
        <v>7</v>
      </c>
      <c r="O18" s="13">
        <f>IF(N18="",0,IF(N18="優勝",点数換算表!$B$5,IF(N18="準優勝",点数換算表!$C$5,IF(N18="ベスト4",点数換算表!$D$5,IF(N18="ベスト8",点数換算表!$E$5,IF(N18="ベスト16",点数換算表!$F$5,IF(N18="ベスト32",点数換算表!$G$5,"")))))))</f>
        <v>100</v>
      </c>
      <c r="P18" s="15" t="s">
        <v>135</v>
      </c>
      <c r="Q18" s="13">
        <f>IF(P18="",0,IF(P18="優勝",[2]点数換算表!$B$6,IF(P18="準優勝",[2]点数換算表!$C$6,IF(P18="ベスト4",[2]点数換算表!$D$6,IF(P18="ベスト8",[2]点数換算表!$E$6,IF(P18="ベスト16",[2]点数換算表!$F$6,IF(P18="ベスト32",[2]点数換算表!$G$6,"")))))))</f>
        <v>100</v>
      </c>
      <c r="R18" s="15"/>
      <c r="S18" s="13">
        <f>IF(R18="",0,IF(R18="優勝",[2]点数換算表!$B$7,IF(R18="準優勝",[2]点数換算表!$C$7,IF(R18="ベスト4",[2]点数換算表!$D$7,IF(R18="ベスト8",[2]点数換算表!$E$7,[2]点数換算表!$F$7)))))</f>
        <v>0</v>
      </c>
      <c r="T18" s="15"/>
      <c r="U18" s="13">
        <f>IF(T18="",0,IF(T18="優勝",[2]点数換算表!$B$8,IF(T18="準優勝",[2]点数換算表!$C$8,IF(T18="ベスト4",[2]点数換算表!$D$8,IF(T18="ベスト8",[2]点数換算表!$E$8,[2]点数換算表!$F$8)))))</f>
        <v>0</v>
      </c>
      <c r="V18" s="15"/>
      <c r="W18" s="13">
        <f>IF(V18="",0,IF(V18="優勝",[2]点数換算表!$B$13,IF(V18="準優勝",[2]点数換算表!$C$13,IF(V18="ベスト4",[2]点数換算表!$D$13,[2]点数換算表!$E$13))))</f>
        <v>0</v>
      </c>
      <c r="X18" s="15"/>
      <c r="Y18" s="13">
        <f>IF(X18="",0,IF(X18="優勝",[2]点数換算表!$B$14,IF(X18="準優勝",[2]点数換算表!$C$14,IF(X18="ベスト4",[2]点数換算表!$D$14,[2]点数換算表!$E$14))))</f>
        <v>0</v>
      </c>
      <c r="Z18" s="15"/>
      <c r="AA18" s="13">
        <f>IF(Z18="",0,IF(Z18="優勝",[2]点数換算表!$B$15,IF(Z18="準優勝",[2]点数換算表!$C$15,IF(Z18="ベスト4",[2]点数換算表!$D$15,IF(Z18="ベスト8",[2]点数換算表!$E$15,IF(Z18="ベスト16",[2]点数換算表!$F$15,""))))))</f>
        <v>0</v>
      </c>
      <c r="AB18" s="15" t="s">
        <v>135</v>
      </c>
      <c r="AC18" s="13">
        <f>IF(AB18="",0,IF(AB18="優勝",[2]点数換算表!$B$16,IF(AB18="準優勝",[2]点数換算表!$C$16,IF(AB18="ベスト4",[2]点数換算表!$D$16,IF(AB18="ベスト8",[2]点数換算表!$E$16,IF(AB18="ベスト16",[2]点数換算表!$F$16,IF(AB18="ベスト32",[2]点数換算表!$G$16,"")))))))</f>
        <v>40</v>
      </c>
      <c r="AD18" s="15" t="s">
        <v>135</v>
      </c>
      <c r="AE18" s="13">
        <f>IF(AD18="",0,IF(AD18="優勝",[2]点数換算表!$B$17,IF(AD18="準優勝",[2]点数換算表!$C$17,IF(AD18="ベスト4",[2]点数換算表!$D$17,IF(AD18="ベスト8",[2]点数換算表!$E$17,IF(AD18="ベスト16",[2]点数換算表!$F$17,IF(AD18="ベスト32",[2]点数換算表!$G$17,"")))))))</f>
        <v>80</v>
      </c>
      <c r="AF18" s="15"/>
      <c r="AG18" s="13">
        <f>IF(AF18="",0,IF(AF18="優勝",[2]点数換算表!$B$18,IF(AF18="準優勝",[2]点数換算表!$C$18,IF(AF18="ベスト4",[2]点数換算表!$D$18,IF(AF18="ベスト8",[2]点数換算表!$E$18,[2]点数換算表!$F$18)))))</f>
        <v>0</v>
      </c>
      <c r="AH18" s="15"/>
      <c r="AI18" s="13">
        <f>IF(AH18="",0,IF(AH18="優勝",[2]点数換算表!$B$19,IF(AH18="準優勝",[2]点数換算表!$C$19,IF(AH18="ベスト4",[2]点数換算表!$D$19,IF(AH18="ベスト8",[2]点数換算表!$E$19,[2]点数換算表!$F$19)))))</f>
        <v>0</v>
      </c>
    </row>
    <row r="19" spans="1:35">
      <c r="A19" s="13">
        <v>16</v>
      </c>
      <c r="B19" s="15" t="s">
        <v>484</v>
      </c>
      <c r="C19" s="15" t="s">
        <v>466</v>
      </c>
      <c r="D19" s="15">
        <v>2</v>
      </c>
      <c r="E19" s="25" t="s">
        <v>467</v>
      </c>
      <c r="F19" s="26" t="s">
        <v>539</v>
      </c>
      <c r="G19" s="13">
        <f t="shared" si="0"/>
        <v>294</v>
      </c>
      <c r="H19" s="15"/>
      <c r="I19" s="13">
        <f>IF(H19="",0,IF(H19="優勝",[2]点数換算表!$B$2,IF(H19="準優勝",[2]点数換算表!$C$2,IF(H19="ベスト4",[2]点数換算表!$D$2,[2]点数換算表!$E$2))))</f>
        <v>0</v>
      </c>
      <c r="J19" s="15"/>
      <c r="K19" s="13">
        <f>IF(J19="",0,IF(J19="優勝",[2]点数換算表!$B$3,IF(J19="準優勝",[2]点数換算表!$C$3,IF(J19="ベスト4",[2]点数換算表!$D$3,[2]点数換算表!$E$3))))</f>
        <v>0</v>
      </c>
      <c r="L19" s="15" t="s">
        <v>8</v>
      </c>
      <c r="M19" s="13">
        <f>IF(L19="",0,IF(L19="優勝",[2]点数換算表!$B$4,IF(L19="準優勝",[2]点数換算表!$C$4,IF(L19="ベスト4",[2]点数換算表!$D$4,IF(L19="ベスト8",[2]点数換算表!$E$4,IF(L19="ベスト16",[2]点数換算表!$F$4,""))))))</f>
        <v>80</v>
      </c>
      <c r="N19" s="15" t="s">
        <v>135</v>
      </c>
      <c r="O19" s="13">
        <f>IF(N19="",0,IF(N19="優勝",点数換算表!$B$5,IF(N19="準優勝",点数換算表!$C$5,IF(N19="ベスト4",点数換算表!$D$5,IF(N19="ベスト8",点数換算表!$E$5,IF(N19="ベスト16",点数換算表!$F$5,IF(N19="ベスト32",点数換算表!$G$5,"")))))))</f>
        <v>50</v>
      </c>
      <c r="P19" s="15" t="s">
        <v>135</v>
      </c>
      <c r="Q19" s="13">
        <f>IF(P19="",0,IF(P19="優勝",[2]点数換算表!$B$6,IF(P19="準優勝",[2]点数換算表!$C$6,IF(P19="ベスト4",[2]点数換算表!$D$6,IF(P19="ベスト8",[2]点数換算表!$E$6,IF(P19="ベスト16",[2]点数換算表!$F$6,IF(P19="ベスト32",[2]点数換算表!$G$6,"")))))))</f>
        <v>100</v>
      </c>
      <c r="R19" s="15"/>
      <c r="S19" s="13">
        <f>IF(R19="",0,IF(R19="優勝",[2]点数換算表!$B$7,IF(R19="準優勝",[2]点数換算表!$C$7,IF(R19="ベスト4",[2]点数換算表!$D$7,IF(R19="ベスト8",[2]点数換算表!$E$7,[2]点数換算表!$F$7)))))</f>
        <v>0</v>
      </c>
      <c r="T19" s="15"/>
      <c r="U19" s="13">
        <f>IF(T19="",0,IF(T19="優勝",[2]点数換算表!$B$8,IF(T19="準優勝",[2]点数換算表!$C$8,IF(T19="ベスト4",[2]点数換算表!$D$8,IF(T19="ベスト8",[2]点数換算表!$E$8,[2]点数換算表!$F$8)))))</f>
        <v>0</v>
      </c>
      <c r="V19" s="15"/>
      <c r="W19" s="13">
        <f>IF(V19="",0,IF(V19="優勝",[2]点数換算表!$B$13,IF(V19="準優勝",[2]点数換算表!$C$13,IF(V19="ベスト4",[2]点数換算表!$D$13,[2]点数換算表!$E$13))))</f>
        <v>0</v>
      </c>
      <c r="X19" s="15"/>
      <c r="Y19" s="13">
        <f>IF(X19="",0,IF(X19="優勝",[2]点数換算表!$B$14,IF(X19="準優勝",[2]点数換算表!$C$14,IF(X19="ベスト4",[2]点数換算表!$D$14,[2]点数換算表!$E$14))))</f>
        <v>0</v>
      </c>
      <c r="Z19" s="15" t="s">
        <v>8</v>
      </c>
      <c r="AA19" s="13">
        <f>IF(Z19="",0,IF(Z19="優勝",[2]点数換算表!$B$15,IF(Z19="準優勝",[2]点数換算表!$C$15,IF(Z19="ベスト4",[2]点数換算表!$D$15,IF(Z19="ベスト8",[2]点数換算表!$E$15,IF(Z19="ベスト16",[2]点数換算表!$F$15,""))))))</f>
        <v>64</v>
      </c>
      <c r="AB19" s="15"/>
      <c r="AC19" s="13">
        <f>IF(AB19="",0,IF(AB19="優勝",[2]点数換算表!$B$16,IF(AB19="準優勝",[2]点数換算表!$C$16,IF(AB19="ベスト4",[2]点数換算表!$D$16,IF(AB19="ベスト8",[2]点数換算表!$E$16,IF(AB19="ベスト16",[2]点数換算表!$F$16,IF(AB19="ベスト32",[2]点数換算表!$G$16,"")))))))</f>
        <v>0</v>
      </c>
      <c r="AD19" s="15"/>
      <c r="AE19" s="13">
        <f>IF(AD19="",0,IF(AD19="優勝",[2]点数換算表!$B$17,IF(AD19="準優勝",[2]点数換算表!$C$17,IF(AD19="ベスト4",[2]点数換算表!$D$17,IF(AD19="ベスト8",[2]点数換算表!$E$17,IF(AD19="ベスト16",[2]点数換算表!$F$17,IF(AD19="ベスト32",[2]点数換算表!$G$17,"")))))))</f>
        <v>0</v>
      </c>
      <c r="AF19" s="15"/>
      <c r="AG19" s="13">
        <f>IF(AF19="",0,IF(AF19="優勝",[2]点数換算表!$B$18,IF(AF19="準優勝",[2]点数換算表!$C$18,IF(AF19="ベスト4",[2]点数換算表!$D$18,IF(AF19="ベスト8",[2]点数換算表!$E$18,[2]点数換算表!$F$18)))))</f>
        <v>0</v>
      </c>
      <c r="AH19" s="15"/>
      <c r="AI19" s="13">
        <f>IF(AH19="",0,IF(AH19="優勝",[2]点数換算表!$B$19,IF(AH19="準優勝",[2]点数換算表!$C$19,IF(AH19="ベスト4",[2]点数換算表!$D$19,IF(AH19="ベスト8",[2]点数換算表!$E$19,[2]点数換算表!$F$19)))))</f>
        <v>0</v>
      </c>
    </row>
    <row r="20" spans="1:35">
      <c r="A20" s="13">
        <v>17</v>
      </c>
      <c r="B20" s="15" t="s">
        <v>542</v>
      </c>
      <c r="C20" s="15" t="s">
        <v>543</v>
      </c>
      <c r="D20" s="15">
        <v>2</v>
      </c>
      <c r="E20" s="16" t="s">
        <v>177</v>
      </c>
      <c r="F20" s="26" t="s">
        <v>539</v>
      </c>
      <c r="G20" s="13">
        <f t="shared" si="0"/>
        <v>270</v>
      </c>
      <c r="H20" s="15"/>
      <c r="I20" s="13">
        <f>IF(H20="",0,IF(H20="優勝",[2]点数換算表!$B$2,IF(H20="準優勝",[2]点数換算表!$C$2,IF(H20="ベスト4",[2]点数換算表!$D$2,[2]点数換算表!$E$2))))</f>
        <v>0</v>
      </c>
      <c r="J20" s="15"/>
      <c r="K20" s="13">
        <f>IF(J20="",0,IF(J20="優勝",[2]点数換算表!$B$3,IF(J20="準優勝",[2]点数換算表!$C$3,IF(J20="ベスト4",[2]点数換算表!$D$3,[2]点数換算表!$E$3))))</f>
        <v>0</v>
      </c>
      <c r="L20" s="15" t="s">
        <v>7</v>
      </c>
      <c r="M20" s="13">
        <f>IF(L20="",0,IF(L20="優勝",[2]点数換算表!$B$4,IF(L20="準優勝",[2]点数換算表!$C$4,IF(L20="ベスト4",[2]点数換算表!$D$4,IF(L20="ベスト8",[2]点数換算表!$E$4,IF(L20="ベスト16",[2]点数換算表!$F$4,""))))))</f>
        <v>20</v>
      </c>
      <c r="N20" s="15" t="s">
        <v>9</v>
      </c>
      <c r="O20" s="13">
        <f>IF(N20="",0,IF(N20="優勝",点数換算表!$B$5,IF(N20="準優勝",点数換算表!$C$5,IF(N20="ベスト4",点数換算表!$D$5,IF(N20="ベスト8",点数換算表!$E$5,IF(N20="ベスト16",点数換算表!$F$5,IF(N20="ベスト32",点数換算表!$G$5,"")))))))</f>
        <v>150</v>
      </c>
      <c r="P20" s="15" t="s">
        <v>135</v>
      </c>
      <c r="Q20" s="13">
        <f>IF(P20="",0,IF(P20="優勝",[2]点数換算表!$B$6,IF(P20="準優勝",[2]点数換算表!$C$6,IF(P20="ベスト4",[2]点数換算表!$D$6,IF(P20="ベスト8",[2]点数換算表!$E$6,IF(P20="ベスト16",[2]点数換算表!$F$6,IF(P20="ベスト32",[2]点数換算表!$G$6,"")))))))</f>
        <v>100</v>
      </c>
      <c r="R20" s="15"/>
      <c r="S20" s="13">
        <f>IF(R20="",0,IF(R20="優勝",[2]点数換算表!$B$7,IF(R20="準優勝",[2]点数換算表!$C$7,IF(R20="ベスト4",[2]点数換算表!$D$7,IF(R20="ベスト8",[2]点数換算表!$E$7,[2]点数換算表!$F$7)))))</f>
        <v>0</v>
      </c>
      <c r="T20" s="15"/>
      <c r="U20" s="13">
        <f>IF(T20="",0,IF(T20="優勝",[2]点数換算表!$B$8,IF(T20="準優勝",[2]点数換算表!$C$8,IF(T20="ベスト4",[2]点数換算表!$D$8,IF(T20="ベスト8",[2]点数換算表!$E$8,[2]点数換算表!$F$8)))))</f>
        <v>0</v>
      </c>
      <c r="V20" s="15"/>
      <c r="W20" s="13">
        <f>IF(V20="",0,IF(V20="優勝",[2]点数換算表!$B$13,IF(V20="準優勝",[2]点数換算表!$C$13,IF(V20="ベスト4",[2]点数換算表!$D$13,[2]点数換算表!$E$13))))</f>
        <v>0</v>
      </c>
      <c r="X20" s="15"/>
      <c r="Y20" s="13">
        <f>IF(X20="",0,IF(X20="優勝",[2]点数換算表!$B$14,IF(X20="準優勝",[2]点数換算表!$C$14,IF(X20="ベスト4",[2]点数換算表!$D$14,[2]点数換算表!$E$14))))</f>
        <v>0</v>
      </c>
      <c r="Z20" s="15"/>
      <c r="AA20" s="13">
        <f>IF(Z20="",0,IF(Z20="優勝",[2]点数換算表!$B$15,IF(Z20="準優勝",[2]点数換算表!$C$15,IF(Z20="ベスト4",[2]点数換算表!$D$15,IF(Z20="ベスト8",[2]点数換算表!$E$15,IF(Z20="ベスト16",[2]点数換算表!$F$15,""))))))</f>
        <v>0</v>
      </c>
      <c r="AB20" s="15"/>
      <c r="AC20" s="13">
        <f>IF(AB20="",0,IF(AB20="優勝",[2]点数換算表!$B$16,IF(AB20="準優勝",[2]点数換算表!$C$16,IF(AB20="ベスト4",[2]点数換算表!$D$16,IF(AB20="ベスト8",[2]点数換算表!$E$16,IF(AB20="ベスト16",[2]点数換算表!$F$16,IF(AB20="ベスト32",[2]点数換算表!$G$16,"")))))))</f>
        <v>0</v>
      </c>
      <c r="AD20" s="15"/>
      <c r="AE20" s="13">
        <f>IF(AD20="",0,IF(AD20="優勝",[2]点数換算表!$B$17,IF(AD20="準優勝",[2]点数換算表!$C$17,IF(AD20="ベスト4",[2]点数換算表!$D$17,IF(AD20="ベスト8",[2]点数換算表!$E$17,IF(AD20="ベスト16",[2]点数換算表!$F$17,IF(AD20="ベスト32",[2]点数換算表!$G$17,"")))))))</f>
        <v>0</v>
      </c>
      <c r="AF20" s="15"/>
      <c r="AG20" s="13">
        <f>IF(AF20="",0,IF(AF20="優勝",[2]点数換算表!$B$18,IF(AF20="準優勝",[2]点数換算表!$C$18,IF(AF20="ベスト4",[2]点数換算表!$D$18,IF(AF20="ベスト8",[2]点数換算表!$E$18,[2]点数換算表!$F$18)))))</f>
        <v>0</v>
      </c>
      <c r="AH20" s="15"/>
      <c r="AI20" s="13">
        <f>IF(AH20="",0,IF(AH20="優勝",[2]点数換算表!$B$19,IF(AH20="準優勝",[2]点数換算表!$C$19,IF(AH20="ベスト4",[2]点数換算表!$D$19,IF(AH20="ベスト8",[2]点数換算表!$E$19,[2]点数換算表!$F$19)))))</f>
        <v>0</v>
      </c>
    </row>
    <row r="21" spans="1:35">
      <c r="A21" s="13">
        <v>18</v>
      </c>
      <c r="B21" s="15" t="s">
        <v>486</v>
      </c>
      <c r="C21" s="15" t="s">
        <v>466</v>
      </c>
      <c r="D21" s="15">
        <v>2</v>
      </c>
      <c r="E21" s="25" t="s">
        <v>467</v>
      </c>
      <c r="F21" s="26" t="s">
        <v>539</v>
      </c>
      <c r="G21" s="13">
        <f t="shared" si="0"/>
        <v>266</v>
      </c>
      <c r="H21" s="15"/>
      <c r="I21" s="13">
        <f>IF(H21="",0,IF(H21="優勝",[2]点数換算表!$B$2,IF(H21="準優勝",[2]点数換算表!$C$2,IF(H21="ベスト4",[2]点数換算表!$D$2,[2]点数換算表!$E$2))))</f>
        <v>0</v>
      </c>
      <c r="J21" s="15"/>
      <c r="K21" s="13">
        <f>IF(J21="",0,IF(J21="優勝",[2]点数換算表!$B$3,IF(J21="準優勝",[2]点数換算表!$C$3,IF(J21="ベスト4",[2]点数換算表!$D$3,[2]点数換算表!$E$3))))</f>
        <v>0</v>
      </c>
      <c r="L21" s="15" t="s">
        <v>6</v>
      </c>
      <c r="M21" s="13">
        <f>IF(L21="",0,IF(L21="優勝",[2]点数換算表!$B$4,IF(L21="準優勝",[2]点数換算表!$C$4,IF(L21="ベスト4",[2]点数換算表!$D$4,IF(L21="ベスト8",[2]点数換算表!$E$4,IF(L21="ベスト16",[2]点数換算表!$F$4,""))))))</f>
        <v>60</v>
      </c>
      <c r="N21" s="15" t="s">
        <v>135</v>
      </c>
      <c r="O21" s="13">
        <f>IF(N21="",0,IF(N21="優勝",点数換算表!$B$5,IF(N21="準優勝",点数換算表!$C$5,IF(N21="ベスト4",点数換算表!$D$5,IF(N21="ベスト8",点数換算表!$E$5,IF(N21="ベスト16",点数換算表!$F$5,IF(N21="ベスト32",点数換算表!$G$5,"")))))))</f>
        <v>50</v>
      </c>
      <c r="P21" s="15" t="s">
        <v>135</v>
      </c>
      <c r="Q21" s="13">
        <f>IF(P21="",0,IF(P21="優勝",[2]点数換算表!$B$6,IF(P21="準優勝",[2]点数換算表!$C$6,IF(P21="ベスト4",[2]点数換算表!$D$6,IF(P21="ベスト8",[2]点数換算表!$E$6,IF(P21="ベスト16",[2]点数換算表!$F$6,IF(P21="ベスト32",[2]点数換算表!$G$6,"")))))))</f>
        <v>100</v>
      </c>
      <c r="R21" s="15"/>
      <c r="S21" s="13">
        <f>IF(R21="",0,IF(R21="優勝",[2]点数換算表!$B$7,IF(R21="準優勝",[2]点数換算表!$C$7,IF(R21="ベスト4",[2]点数換算表!$D$7,IF(R21="ベスト8",[2]点数換算表!$E$7,[2]点数換算表!$F$7)))))</f>
        <v>0</v>
      </c>
      <c r="T21" s="15"/>
      <c r="U21" s="13">
        <f>IF(T21="",0,IF(T21="優勝",[2]点数換算表!$B$8,IF(T21="準優勝",[2]点数換算表!$C$8,IF(T21="ベスト4",[2]点数換算表!$D$8,IF(T21="ベスト8",[2]点数換算表!$E$8,[2]点数換算表!$F$8)))))</f>
        <v>0</v>
      </c>
      <c r="V21" s="15"/>
      <c r="W21" s="13">
        <f>IF(V21="",0,IF(V21="優勝",[2]点数換算表!$B$13,IF(V21="準優勝",[2]点数換算表!$C$13,IF(V21="ベスト4",[2]点数換算表!$D$13,[2]点数換算表!$E$13))))</f>
        <v>0</v>
      </c>
      <c r="X21" s="15"/>
      <c r="Y21" s="13">
        <f>IF(X21="",0,IF(X21="優勝",[2]点数換算表!$B$14,IF(X21="準優勝",[2]点数換算表!$C$14,IF(X21="ベスト4",[2]点数換算表!$D$14,[2]点数換算表!$E$14))))</f>
        <v>0</v>
      </c>
      <c r="Z21" s="15" t="s">
        <v>7</v>
      </c>
      <c r="AA21" s="13">
        <f>IF(Z21="",0,IF(Z21="優勝",[2]点数換算表!$B$15,IF(Z21="準優勝",[2]点数換算表!$C$15,IF(Z21="ベスト4",[2]点数換算表!$D$15,IF(Z21="ベスト8",[2]点数換算表!$E$15,IF(Z21="ベスト16",[2]点数換算表!$F$15,""))))))</f>
        <v>16</v>
      </c>
      <c r="AB21" s="15" t="s">
        <v>135</v>
      </c>
      <c r="AC21" s="13">
        <f>IF(AB21="",0,IF(AB21="優勝",[2]点数換算表!$B$16,IF(AB21="準優勝",[2]点数換算表!$C$16,IF(AB21="ベスト4",[2]点数換算表!$D$16,IF(AB21="ベスト8",[2]点数換算表!$E$16,IF(AB21="ベスト16",[2]点数換算表!$F$16,IF(AB21="ベスト32",[2]点数換算表!$G$16,"")))))))</f>
        <v>40</v>
      </c>
      <c r="AD21" s="15"/>
      <c r="AE21" s="13">
        <f>IF(AD21="",0,IF(AD21="優勝",[2]点数換算表!$B$17,IF(AD21="準優勝",[2]点数換算表!$C$17,IF(AD21="ベスト4",[2]点数換算表!$D$17,IF(AD21="ベスト8",[2]点数換算表!$E$17,IF(AD21="ベスト16",[2]点数換算表!$F$17,IF(AD21="ベスト32",[2]点数換算表!$G$17,"")))))))</f>
        <v>0</v>
      </c>
      <c r="AF21" s="15"/>
      <c r="AG21" s="13">
        <f>IF(AF21="",0,IF(AF21="優勝",[2]点数換算表!$B$18,IF(AF21="準優勝",[2]点数換算表!$C$18,IF(AF21="ベスト4",[2]点数換算表!$D$18,IF(AF21="ベスト8",[2]点数換算表!$E$18,[2]点数換算表!$F$18)))))</f>
        <v>0</v>
      </c>
      <c r="AH21" s="15"/>
      <c r="AI21" s="13">
        <f>IF(AH21="",0,IF(AH21="優勝",[2]点数換算表!$B$19,IF(AH21="準優勝",[2]点数換算表!$C$19,IF(AH21="ベスト4",[2]点数換算表!$D$19,IF(AH21="ベスト8",[2]点数換算表!$E$19,[2]点数換算表!$F$19)))))</f>
        <v>0</v>
      </c>
    </row>
    <row r="22" spans="1:35">
      <c r="A22" s="13">
        <v>19</v>
      </c>
      <c r="B22" s="15" t="s">
        <v>209</v>
      </c>
      <c r="C22" s="15" t="s">
        <v>178</v>
      </c>
      <c r="D22" s="15">
        <v>2</v>
      </c>
      <c r="E22" s="18" t="s">
        <v>179</v>
      </c>
      <c r="F22" s="28" t="s">
        <v>540</v>
      </c>
      <c r="G22" s="13">
        <f t="shared" ref="G22:G37" si="1">MAX(I22,K22)+SUM(M22:U22)+MAX(W22,Y22)+SUM(AA22:AI22)</f>
        <v>230</v>
      </c>
      <c r="H22" s="15"/>
      <c r="I22" s="13">
        <f>IF(H22="",0,IF(H22="優勝",[2]点数換算表!$B$2,IF(H22="準優勝",[2]点数換算表!$C$2,IF(H22="ベスト4",[2]点数換算表!$D$2,[2]点数換算表!$E$2))))</f>
        <v>0</v>
      </c>
      <c r="J22" s="15"/>
      <c r="K22" s="13">
        <f>IF(J22="",0,IF(J22="優勝",[2]点数換算表!$B$3,IF(J22="準優勝",[2]点数換算表!$C$3,IF(J22="ベスト4",[2]点数換算表!$D$3,[2]点数換算表!$E$3))))</f>
        <v>0</v>
      </c>
      <c r="L22" s="15"/>
      <c r="M22" s="13">
        <f>IF(L22="",0,IF(L22="優勝",[2]点数換算表!$B$4,IF(L22="準優勝",[2]点数換算表!$C$4,IF(L22="ベスト4",[2]点数換算表!$D$4,IF(L22="ベスト8",[2]点数換算表!$E$4,IF(L22="ベスト16",[2]点数換算表!$F$4,""))))))</f>
        <v>0</v>
      </c>
      <c r="N22" s="15" t="s">
        <v>9</v>
      </c>
      <c r="O22" s="13">
        <f>IF(N22="",0,IF(N22="優勝",点数換算表!$B$5,IF(N22="準優勝",点数換算表!$C$5,IF(N22="ベスト4",点数換算表!$D$5,IF(N22="ベスト8",点数換算表!$E$5,IF(N22="ベスト16",点数換算表!$F$5,IF(N22="ベスト32",点数換算表!$G$5,"")))))))</f>
        <v>150</v>
      </c>
      <c r="P22" s="15"/>
      <c r="Q22" s="13">
        <f>IF(P22="",0,IF(P22="優勝",[2]点数換算表!$B$6,IF(P22="準優勝",[2]点数換算表!$C$6,IF(P22="ベスト4",[2]点数換算表!$D$6,IF(P22="ベスト8",[2]点数換算表!$E$6,IF(P22="ベスト16",[2]点数換算表!$F$6,IF(P22="ベスト32",[2]点数換算表!$G$6,"")))))))</f>
        <v>0</v>
      </c>
      <c r="R22" s="15"/>
      <c r="S22" s="13">
        <f>IF(R22="",0,IF(R22="優勝",[2]点数換算表!$B$7,IF(R22="準優勝",[2]点数換算表!$C$7,IF(R22="ベスト4",[2]点数換算表!$D$7,IF(R22="ベスト8",[2]点数換算表!$E$7,[2]点数換算表!$F$7)))))</f>
        <v>0</v>
      </c>
      <c r="T22" s="15"/>
      <c r="U22" s="13">
        <f>IF(T22="",0,IF(T22="優勝",[2]点数換算表!$B$8,IF(T22="準優勝",[2]点数換算表!$C$8,IF(T22="ベスト4",[2]点数換算表!$D$8,IF(T22="ベスト8",[2]点数換算表!$E$8,[2]点数換算表!$F$8)))))</f>
        <v>0</v>
      </c>
      <c r="V22" s="15"/>
      <c r="W22" s="13">
        <f>IF(V22="",0,IF(V22="優勝",[2]点数換算表!$B$13,IF(V22="準優勝",[2]点数換算表!$C$13,IF(V22="ベスト4",[2]点数換算表!$D$13,[2]点数換算表!$E$13))))</f>
        <v>0</v>
      </c>
      <c r="X22" s="15"/>
      <c r="Y22" s="13">
        <f>IF(X22="",0,IF(X22="優勝",[2]点数換算表!$B$14,IF(X22="準優勝",[2]点数換算表!$C$14,IF(X22="ベスト4",[2]点数換算表!$D$14,[2]点数換算表!$E$14))))</f>
        <v>0</v>
      </c>
      <c r="Z22" s="15"/>
      <c r="AA22" s="13">
        <f>IF(Z22="",0,IF(Z22="優勝",[2]点数換算表!$B$15,IF(Z22="準優勝",[2]点数換算表!$C$15,IF(Z22="ベスト4",[2]点数換算表!$D$15,IF(Z22="ベスト8",[2]点数換算表!$E$15,IF(Z22="ベスト16",[2]点数換算表!$F$15,""))))))</f>
        <v>0</v>
      </c>
      <c r="AB22" s="15" t="s">
        <v>7</v>
      </c>
      <c r="AC22" s="13">
        <f>IF(AB22="",0,IF(AB22="優勝",[2]点数換算表!$B$16,IF(AB22="準優勝",[2]点数換算表!$C$16,IF(AB22="ベスト4",[2]点数換算表!$D$16,IF(AB22="ベスト8",[2]点数換算表!$E$16,IF(AB22="ベスト16",[2]点数換算表!$F$16,IF(AB22="ベスト32",[2]点数換算表!$G$16,"")))))))</f>
        <v>80</v>
      </c>
      <c r="AD22" s="15"/>
      <c r="AE22" s="13">
        <f>IF(AD22="",0,IF(AD22="優勝",[2]点数換算表!$B$17,IF(AD22="準優勝",[2]点数換算表!$C$17,IF(AD22="ベスト4",[2]点数換算表!$D$17,IF(AD22="ベスト8",[2]点数換算表!$E$17,IF(AD22="ベスト16",[2]点数換算表!$F$17,IF(AD22="ベスト32",[2]点数換算表!$G$17,"")))))))</f>
        <v>0</v>
      </c>
      <c r="AF22" s="15"/>
      <c r="AG22" s="13">
        <f>IF(AF22="",0,IF(AF22="優勝",[2]点数換算表!$B$18,IF(AF22="準優勝",[2]点数換算表!$C$18,IF(AF22="ベスト4",[2]点数換算表!$D$18,IF(AF22="ベスト8",[2]点数換算表!$E$18,[2]点数換算表!$F$18)))))</f>
        <v>0</v>
      </c>
      <c r="AH22" s="15"/>
      <c r="AI22" s="13">
        <f>IF(AH22="",0,IF(AH22="優勝",[2]点数換算表!$B$19,IF(AH22="準優勝",[2]点数換算表!$C$19,IF(AH22="ベスト4",[2]点数換算表!$D$19,IF(AH22="ベスト8",[2]点数換算表!$E$19,[2]点数換算表!$F$19)))))</f>
        <v>0</v>
      </c>
    </row>
    <row r="23" spans="1:35">
      <c r="A23" s="13">
        <v>20</v>
      </c>
      <c r="B23" s="15" t="s">
        <v>567</v>
      </c>
      <c r="C23" s="15" t="s">
        <v>560</v>
      </c>
      <c r="D23" s="15">
        <v>3</v>
      </c>
      <c r="E23" s="17" t="s">
        <v>179</v>
      </c>
      <c r="F23" s="28" t="s">
        <v>540</v>
      </c>
      <c r="G23" s="13">
        <f t="shared" si="1"/>
        <v>220</v>
      </c>
      <c r="H23" s="15"/>
      <c r="I23" s="13">
        <f>IF(H23="",0,IF(H23="優勝",[2]点数換算表!$B$2,IF(H23="準優勝",[2]点数換算表!$C$2,IF(H23="ベスト4",[2]点数換算表!$D$2,[2]点数換算表!$E$2))))</f>
        <v>0</v>
      </c>
      <c r="J23" s="15"/>
      <c r="K23" s="13">
        <f>IF(J23="",0,IF(J23="優勝",[2]点数換算表!$B$3,IF(J23="準優勝",[2]点数換算表!$C$3,IF(J23="ベスト4",[2]点数換算表!$D$3,[2]点数換算表!$E$3))))</f>
        <v>0</v>
      </c>
      <c r="L23" s="15" t="s">
        <v>7</v>
      </c>
      <c r="M23" s="13">
        <f>IF(L23="",0,IF(L23="優勝",[2]点数換算表!$B$4,IF(L23="準優勝",[2]点数換算表!$C$4,IF(L23="ベスト4",[2]点数換算表!$D$4,IF(L23="ベスト8",[2]点数換算表!$E$4,IF(L23="ベスト16",[2]点数換算表!$F$4,""))))))</f>
        <v>20</v>
      </c>
      <c r="N23" s="15"/>
      <c r="O23" s="13">
        <f>IF(N23="",0,IF(N23="優勝",点数換算表!$B$5,IF(N23="準優勝",点数換算表!$C$5,IF(N23="ベスト4",点数換算表!$D$5,IF(N23="ベスト8",点数換算表!$E$5,IF(N23="ベスト16",点数換算表!$F$5,IF(N23="ベスト32",点数換算表!$G$5,"")))))))</f>
        <v>0</v>
      </c>
      <c r="P23" s="15" t="s">
        <v>7</v>
      </c>
      <c r="Q23" s="13">
        <f>IF(P23="",0,IF(P23="優勝",[2]点数換算表!$B$6,IF(P23="準優勝",[2]点数換算表!$C$6,IF(P23="ベスト4",[2]点数換算表!$D$6,IF(P23="ベスト8",[2]点数換算表!$E$6,IF(P23="ベスト16",[2]点数換算表!$F$6,IF(P23="ベスト32",[2]点数換算表!$G$6,"")))))))</f>
        <v>200</v>
      </c>
      <c r="R23" s="15"/>
      <c r="S23" s="13">
        <f>IF(R23="",0,IF(R23="優勝",[2]点数換算表!$B$7,IF(R23="準優勝",[2]点数換算表!$C$7,IF(R23="ベスト4",[2]点数換算表!$D$7,IF(R23="ベスト8",[2]点数換算表!$E$7,[2]点数換算表!$F$7)))))</f>
        <v>0</v>
      </c>
      <c r="T23" s="15"/>
      <c r="U23" s="13">
        <f>IF(T23="",0,IF(T23="優勝",[2]点数換算表!$B$8,IF(T23="準優勝",[2]点数換算表!$C$8,IF(T23="ベスト4",[2]点数換算表!$D$8,IF(T23="ベスト8",[2]点数換算表!$E$8,[2]点数換算表!$F$8)))))</f>
        <v>0</v>
      </c>
      <c r="V23" s="15"/>
      <c r="W23" s="13">
        <f>IF(V23="",0,IF(V23="優勝",[2]点数換算表!$B$13,IF(V23="準優勝",[2]点数換算表!$C$13,IF(V23="ベスト4",[2]点数換算表!$D$13,[2]点数換算表!$E$13))))</f>
        <v>0</v>
      </c>
      <c r="X23" s="15"/>
      <c r="Y23" s="13">
        <f>IF(X23="",0,IF(X23="優勝",[2]点数換算表!$B$14,IF(X23="準優勝",[2]点数換算表!$C$14,IF(X23="ベスト4",[2]点数換算表!$D$14,[2]点数換算表!$E$14))))</f>
        <v>0</v>
      </c>
      <c r="Z23" s="15"/>
      <c r="AA23" s="13">
        <f>IF(Z23="",0,IF(Z23="優勝",[2]点数換算表!$B$15,IF(Z23="準優勝",[2]点数換算表!$C$15,IF(Z23="ベスト4",[2]点数換算表!$D$15,IF(Z23="ベスト8",[2]点数換算表!$E$15,IF(Z23="ベスト16",[2]点数換算表!$F$15,""))))))</f>
        <v>0</v>
      </c>
      <c r="AB23" s="15"/>
      <c r="AC23" s="13">
        <f>IF(AB23="",0,IF(AB23="優勝",[2]点数換算表!$B$16,IF(AB23="準優勝",[2]点数換算表!$C$16,IF(AB23="ベスト4",[2]点数換算表!$D$16,IF(AB23="ベスト8",[2]点数換算表!$E$16,IF(AB23="ベスト16",[2]点数換算表!$F$16,IF(AB23="ベスト32",[2]点数換算表!$G$16,"")))))))</f>
        <v>0</v>
      </c>
      <c r="AD23" s="15"/>
      <c r="AE23" s="13">
        <f>IF(AD23="",0,IF(AD23="優勝",[2]点数換算表!$B$17,IF(AD23="準優勝",[2]点数換算表!$C$17,IF(AD23="ベスト4",[2]点数換算表!$D$17,IF(AD23="ベスト8",[2]点数換算表!$E$17,IF(AD23="ベスト16",[2]点数換算表!$F$17,IF(AD23="ベスト32",[2]点数換算表!$G$17,"")))))))</f>
        <v>0</v>
      </c>
      <c r="AF23" s="15"/>
      <c r="AG23" s="13">
        <f>IF(AF23="",0,IF(AF23="優勝",[2]点数換算表!$B$18,IF(AF23="準優勝",[2]点数換算表!$C$18,IF(AF23="ベスト4",[2]点数換算表!$D$18,IF(AF23="ベスト8",[2]点数換算表!$E$18,[2]点数換算表!$F$18)))))</f>
        <v>0</v>
      </c>
      <c r="AH23" s="15"/>
      <c r="AI23" s="13">
        <f>IF(AH23="",0,IF(AH23="優勝",[2]点数換算表!$B$19,IF(AH23="準優勝",[2]点数換算表!$C$19,IF(AH23="ベスト4",[2]点数換算表!$D$19,IF(AH23="ベスト8",[2]点数換算表!$E$19,[2]点数換算表!$F$19)))))</f>
        <v>0</v>
      </c>
    </row>
    <row r="24" spans="1:35">
      <c r="A24" s="13">
        <v>21</v>
      </c>
      <c r="B24" s="15" t="s">
        <v>782</v>
      </c>
      <c r="C24" s="15" t="s">
        <v>75</v>
      </c>
      <c r="D24" s="15">
        <v>1</v>
      </c>
      <c r="E24" s="47" t="s">
        <v>781</v>
      </c>
      <c r="F24" s="26" t="s">
        <v>539</v>
      </c>
      <c r="G24" s="13">
        <f t="shared" si="1"/>
        <v>200</v>
      </c>
      <c r="H24" s="15"/>
      <c r="I24" s="13">
        <f>IF(H24="",0,IF(H24="優勝",[2]点数換算表!$B$2,IF(H24="準優勝",[2]点数換算表!$C$2,IF(H24="ベスト4",[2]点数換算表!$D$2,[2]点数換算表!$E$2))))</f>
        <v>0</v>
      </c>
      <c r="J24" s="15"/>
      <c r="K24" s="13">
        <f>IF(J24="",0,IF(J24="優勝",[2]点数換算表!$B$3,IF(J24="準優勝",[2]点数換算表!$C$3,IF(J24="ベスト4",[2]点数換算表!$D$3,[2]点数換算表!$E$3))))</f>
        <v>0</v>
      </c>
      <c r="L24" s="15"/>
      <c r="M24" s="13">
        <f>IF(L24="",0,IF(L24="優勝",[2]点数換算表!$B$4,IF(L24="準優勝",[2]点数換算表!$C$4,IF(L24="ベスト4",[2]点数換算表!$D$4,IF(L24="ベスト8",[2]点数換算表!$E$4,IF(L24="ベスト16",[2]点数換算表!$F$4,""))))))</f>
        <v>0</v>
      </c>
      <c r="N24" s="15"/>
      <c r="O24" s="13">
        <f>IF(N24="",0,IF(N24="優勝",点数換算表!$B$5,IF(N24="準優勝",点数換算表!$C$5,IF(N24="ベスト4",点数換算表!$D$5,IF(N24="ベスト8",点数換算表!$E$5,IF(N24="ベスト16",点数換算表!$F$5,IF(N24="ベスト32",点数換算表!$G$5,"")))))))</f>
        <v>0</v>
      </c>
      <c r="P24" s="15" t="s">
        <v>7</v>
      </c>
      <c r="Q24" s="13">
        <f>IF(P24="",0,IF(P24="優勝",[2]点数換算表!$B$6,IF(P24="準優勝",[2]点数換算表!$C$6,IF(P24="ベスト4",[2]点数換算表!$D$6,IF(P24="ベスト8",[2]点数換算表!$E$6,IF(P24="ベスト16",[2]点数換算表!$F$6,IF(P24="ベスト32",[2]点数換算表!$G$6,"")))))))</f>
        <v>200</v>
      </c>
      <c r="R24" s="15"/>
      <c r="S24" s="13">
        <f>IF(R24="",0,IF(R24="優勝",[2]点数換算表!$B$7,IF(R24="準優勝",[2]点数換算表!$C$7,IF(R24="ベスト4",[2]点数換算表!$D$7,IF(R24="ベスト8",[2]点数換算表!$E$7,[2]点数換算表!$F$7)))))</f>
        <v>0</v>
      </c>
      <c r="T24" s="15"/>
      <c r="U24" s="13">
        <f>IF(T24="",0,IF(T24="優勝",[2]点数換算表!$B$8,IF(T24="準優勝",[2]点数換算表!$C$8,IF(T24="ベスト4",[2]点数換算表!$D$8,IF(T24="ベスト8",[2]点数換算表!$E$8,[2]点数換算表!$F$8)))))</f>
        <v>0</v>
      </c>
      <c r="V24" s="15"/>
      <c r="W24" s="13">
        <f>IF(V24="",0,IF(V24="優勝",[2]点数換算表!$B$13,IF(V24="準優勝",[2]点数換算表!$C$13,IF(V24="ベスト4",[2]点数換算表!$D$13,[2]点数換算表!$E$13))))</f>
        <v>0</v>
      </c>
      <c r="X24" s="15"/>
      <c r="Y24" s="13">
        <f>IF(X24="",0,IF(X24="優勝",[2]点数換算表!$B$14,IF(X24="準優勝",[2]点数換算表!$C$14,IF(X24="ベスト4",[2]点数換算表!$D$14,[2]点数換算表!$E$14))))</f>
        <v>0</v>
      </c>
      <c r="Z24" s="15"/>
      <c r="AA24" s="13">
        <f>IF(Z24="",0,IF(Z24="優勝",[2]点数換算表!$B$15,IF(Z24="準優勝",[2]点数換算表!$C$15,IF(Z24="ベスト4",[2]点数換算表!$D$15,IF(Z24="ベスト8",[2]点数換算表!$E$15,IF(Z24="ベスト16",[2]点数換算表!$F$15,""))))))</f>
        <v>0</v>
      </c>
      <c r="AB24" s="15"/>
      <c r="AC24" s="13">
        <f>IF(AB24="",0,IF(AB24="優勝",[2]点数換算表!$B$16,IF(AB24="準優勝",[2]点数換算表!$C$16,IF(AB24="ベスト4",[2]点数換算表!$D$16,IF(AB24="ベスト8",[2]点数換算表!$E$16,IF(AB24="ベスト16",[2]点数換算表!$F$16,IF(AB24="ベスト32",[2]点数換算表!$G$16,"")))))))</f>
        <v>0</v>
      </c>
      <c r="AD24" s="15"/>
      <c r="AE24" s="13">
        <f>IF(AD24="",0,IF(AD24="優勝",[2]点数換算表!$B$17,IF(AD24="準優勝",[2]点数換算表!$C$17,IF(AD24="ベスト4",[2]点数換算表!$D$17,IF(AD24="ベスト8",[2]点数換算表!$E$17,IF(AD24="ベスト16",[2]点数換算表!$F$17,IF(AD24="ベスト32",[2]点数換算表!$G$17,"")))))))</f>
        <v>0</v>
      </c>
      <c r="AF24" s="15"/>
      <c r="AG24" s="13">
        <f>IF(AF24="",0,IF(AF24="優勝",[2]点数換算表!$B$18,IF(AF24="準優勝",[2]点数換算表!$C$18,IF(AF24="ベスト4",[2]点数換算表!$D$18,IF(AF24="ベスト8",[2]点数換算表!$E$18,[2]点数換算表!$F$18)))))</f>
        <v>0</v>
      </c>
      <c r="AH24" s="15"/>
      <c r="AI24" s="13">
        <f>IF(AH24="",0,IF(AH24="優勝",[2]点数換算表!$B$19,IF(AH24="準優勝",[2]点数換算表!$C$19,IF(AH24="ベスト4",[2]点数換算表!$D$19,IF(AH24="ベスト8",[2]点数換算表!$E$19,[2]点数換算表!$F$19)))))</f>
        <v>0</v>
      </c>
    </row>
    <row r="25" spans="1:35">
      <c r="A25" s="13">
        <v>22</v>
      </c>
      <c r="B25" s="15" t="s">
        <v>306</v>
      </c>
      <c r="C25" s="15" t="s">
        <v>297</v>
      </c>
      <c r="D25" s="15">
        <v>3</v>
      </c>
      <c r="E25" s="20" t="s">
        <v>289</v>
      </c>
      <c r="F25" s="28" t="s">
        <v>540</v>
      </c>
      <c r="G25" s="13">
        <f t="shared" si="1"/>
        <v>174</v>
      </c>
      <c r="H25" s="15"/>
      <c r="I25" s="13">
        <f>IF(H25="",0,IF(H25="優勝",[2]点数換算表!$B$2,IF(H25="準優勝",[2]点数換算表!$C$2,IF(H25="ベスト4",[2]点数換算表!$D$2,[2]点数換算表!$E$2))))</f>
        <v>0</v>
      </c>
      <c r="J25" s="15"/>
      <c r="K25" s="13">
        <f>IF(J25="",0,IF(J25="優勝",[2]点数換算表!$B$3,IF(J25="準優勝",[2]点数換算表!$C$3,IF(J25="ベスト4",[2]点数換算表!$D$3,[2]点数換算表!$E$3))))</f>
        <v>0</v>
      </c>
      <c r="L25" s="15" t="s">
        <v>6</v>
      </c>
      <c r="M25" s="13">
        <f>IF(L25="",0,IF(L25="優勝",[2]点数換算表!$B$4,IF(L25="準優勝",[2]点数換算表!$C$4,IF(L25="ベスト4",[2]点数換算表!$D$4,IF(L25="ベスト8",[2]点数換算表!$E$4,IF(L25="ベスト16",[2]点数換算表!$F$4,""))))))</f>
        <v>60</v>
      </c>
      <c r="N25" s="15" t="s">
        <v>135</v>
      </c>
      <c r="O25" s="13">
        <f>IF(N25="",0,IF(N25="優勝",点数換算表!$B$5,IF(N25="準優勝",点数換算表!$C$5,IF(N25="ベスト4",点数換算表!$D$5,IF(N25="ベスト8",点数換算表!$E$5,IF(N25="ベスト16",点数換算表!$F$5,IF(N25="ベスト32",点数換算表!$G$5,"")))))))</f>
        <v>50</v>
      </c>
      <c r="P25" s="15"/>
      <c r="Q25" s="13">
        <f>IF(P25="",0,IF(P25="優勝",[2]点数換算表!$B$6,IF(P25="準優勝",[2]点数換算表!$C$6,IF(P25="ベスト4",[2]点数換算表!$D$6,IF(P25="ベスト8",[2]点数換算表!$E$6,IF(P25="ベスト16",[2]点数換算表!$F$6,IF(P25="ベスト32",[2]点数換算表!$G$6,"")))))))</f>
        <v>0</v>
      </c>
      <c r="R25" s="15"/>
      <c r="S25" s="13">
        <f>IF(R25="",0,IF(R25="優勝",[2]点数換算表!$B$7,IF(R25="準優勝",[2]点数換算表!$C$7,IF(R25="ベスト4",[2]点数換算表!$D$7,IF(R25="ベスト8",[2]点数換算表!$E$7,[2]点数換算表!$F$7)))))</f>
        <v>0</v>
      </c>
      <c r="T25" s="15"/>
      <c r="U25" s="13">
        <f>IF(T25="",0,IF(T25="優勝",[2]点数換算表!$B$8,IF(T25="準優勝",[2]点数換算表!$C$8,IF(T25="ベスト4",[2]点数換算表!$D$8,IF(T25="ベスト8",[2]点数換算表!$E$8,[2]点数換算表!$F$8)))))</f>
        <v>0</v>
      </c>
      <c r="V25" s="15"/>
      <c r="W25" s="13">
        <f>IF(V25="",0,IF(V25="優勝",[2]点数換算表!$B$13,IF(V25="準優勝",[2]点数換算表!$C$13,IF(V25="ベスト4",[2]点数換算表!$D$13,[2]点数換算表!$E$13))))</f>
        <v>0</v>
      </c>
      <c r="X25" s="15"/>
      <c r="Y25" s="13">
        <f>IF(X25="",0,IF(X25="優勝",[2]点数換算表!$B$14,IF(X25="準優勝",[2]点数換算表!$C$14,IF(X25="ベスト4",[2]点数換算表!$D$14,[2]点数換算表!$E$14))))</f>
        <v>0</v>
      </c>
      <c r="Z25" s="15" t="s">
        <v>8</v>
      </c>
      <c r="AA25" s="13">
        <f>IF(Z25="",0,IF(Z25="優勝",[2]点数換算表!$B$15,IF(Z25="準優勝",[2]点数換算表!$C$15,IF(Z25="ベスト4",[2]点数換算表!$D$15,IF(Z25="ベスト8",[2]点数換算表!$E$15,IF(Z25="ベスト16",[2]点数換算表!$F$15,""))))))</f>
        <v>64</v>
      </c>
      <c r="AB25" s="15"/>
      <c r="AC25" s="13">
        <f>IF(AB25="",0,IF(AB25="優勝",[2]点数換算表!$B$16,IF(AB25="準優勝",[2]点数換算表!$C$16,IF(AB25="ベスト4",[2]点数換算表!$D$16,IF(AB25="ベスト8",[2]点数換算表!$E$16,IF(AB25="ベスト16",[2]点数換算表!$F$16,IF(AB25="ベスト32",[2]点数換算表!$G$16,"")))))))</f>
        <v>0</v>
      </c>
      <c r="AD25" s="15"/>
      <c r="AE25" s="13">
        <f>IF(AD25="",0,IF(AD25="優勝",[2]点数換算表!$B$17,IF(AD25="準優勝",[2]点数換算表!$C$17,IF(AD25="ベスト4",[2]点数換算表!$D$17,IF(AD25="ベスト8",[2]点数換算表!$E$17,IF(AD25="ベスト16",[2]点数換算表!$F$17,IF(AD25="ベスト32",[2]点数換算表!$G$17,"")))))))</f>
        <v>0</v>
      </c>
      <c r="AF25" s="15"/>
      <c r="AG25" s="13">
        <f>IF(AF25="",0,IF(AF25="優勝",[2]点数換算表!$B$18,IF(AF25="準優勝",[2]点数換算表!$C$18,IF(AF25="ベスト4",[2]点数換算表!$D$18,IF(AF25="ベスト8",[2]点数換算表!$E$18,[2]点数換算表!$F$18)))))</f>
        <v>0</v>
      </c>
      <c r="AH25" s="15"/>
      <c r="AI25" s="13">
        <f>IF(AH25="",0,IF(AH25="優勝",[2]点数換算表!$B$19,IF(AH25="準優勝",[2]点数換算表!$C$19,IF(AH25="ベスト4",[2]点数換算表!$D$19,IF(AH25="ベスト8",[2]点数換算表!$E$19,[2]点数換算表!$F$19)))))</f>
        <v>0</v>
      </c>
    </row>
    <row r="26" spans="1:35">
      <c r="A26" s="13">
        <v>23</v>
      </c>
      <c r="B26" s="15" t="s">
        <v>113</v>
      </c>
      <c r="C26" s="15" t="s">
        <v>40</v>
      </c>
      <c r="D26" s="15">
        <v>2</v>
      </c>
      <c r="E26" s="16" t="s">
        <v>177</v>
      </c>
      <c r="F26" s="26" t="s">
        <v>539</v>
      </c>
      <c r="G26" s="13">
        <f t="shared" si="1"/>
        <v>162</v>
      </c>
      <c r="H26" s="15"/>
      <c r="I26" s="13">
        <f>IF(H26="",0,IF(H26="優勝",[2]点数換算表!$B$2,IF(H26="準優勝",[2]点数換算表!$C$2,IF(H26="ベスト4",[2]点数換算表!$D$2,[2]点数換算表!$E$2))))</f>
        <v>0</v>
      </c>
      <c r="J26" s="15"/>
      <c r="K26" s="13">
        <f>IF(J26="",0,IF(J26="優勝",[2]点数換算表!$B$3,IF(J26="準優勝",[2]点数換算表!$C$3,IF(J26="ベスト4",[2]点数換算表!$D$3,[2]点数換算表!$E$3))))</f>
        <v>0</v>
      </c>
      <c r="L26" s="15" t="s">
        <v>9</v>
      </c>
      <c r="M26" s="13">
        <f>IF(L26="",0,IF(L26="優勝",[2]点数換算表!$B$4,IF(L26="準優勝",[2]点数換算表!$C$4,IF(L26="ベスト4",[2]点数換算表!$D$4,IF(L26="ベスト8",[2]点数換算表!$E$4,IF(L26="ベスト16",[2]点数換算表!$F$4,""))))))</f>
        <v>40</v>
      </c>
      <c r="N26" s="15" t="s">
        <v>135</v>
      </c>
      <c r="O26" s="13">
        <f>IF(N26="",0,IF(N26="優勝",点数換算表!$B$5,IF(N26="準優勝",点数換算表!$C$5,IF(N26="ベスト4",点数換算表!$D$5,IF(N26="ベスト8",点数換算表!$E$5,IF(N26="ベスト16",点数換算表!$F$5,IF(N26="ベスト32",点数換算表!$G$5,"")))))))</f>
        <v>50</v>
      </c>
      <c r="P26" s="15"/>
      <c r="Q26" s="13">
        <f>IF(P26="",0,IF(P26="優勝",[2]点数換算表!$B$6,IF(P26="準優勝",[2]点数換算表!$C$6,IF(P26="ベスト4",[2]点数換算表!$D$6,IF(P26="ベスト8",[2]点数換算表!$E$6,IF(P26="ベスト16",[2]点数換算表!$F$6,IF(P26="ベスト32",[2]点数換算表!$G$6,"")))))))</f>
        <v>0</v>
      </c>
      <c r="R26" s="15"/>
      <c r="S26" s="13">
        <f>IF(R26="",0,IF(R26="優勝",[2]点数換算表!$B$7,IF(R26="準優勝",[2]点数換算表!$C$7,IF(R26="ベスト4",[2]点数換算表!$D$7,IF(R26="ベスト8",[2]点数換算表!$E$7,[2]点数換算表!$F$7)))))</f>
        <v>0</v>
      </c>
      <c r="T26" s="15"/>
      <c r="U26" s="13">
        <f>IF(T26="",0,IF(T26="優勝",[2]点数換算表!$B$8,IF(T26="準優勝",[2]点数換算表!$C$8,IF(T26="ベスト4",[2]点数換算表!$D$8,IF(T26="ベスト8",[2]点数換算表!$E$8,[2]点数換算表!$F$8)))))</f>
        <v>0</v>
      </c>
      <c r="V26" s="15"/>
      <c r="W26" s="13">
        <f>IF(V26="",0,IF(V26="優勝",[2]点数換算表!$B$13,IF(V26="準優勝",[2]点数換算表!$C$13,IF(V26="ベスト4",[2]点数換算表!$D$13,[2]点数換算表!$E$13))))</f>
        <v>0</v>
      </c>
      <c r="X26" s="15"/>
      <c r="Y26" s="13">
        <f>IF(X26="",0,IF(X26="優勝",[2]点数換算表!$B$14,IF(X26="準優勝",[2]点数換算表!$C$14,IF(X26="ベスト4",[2]点数換算表!$D$14,[2]点数換算表!$E$14))))</f>
        <v>0</v>
      </c>
      <c r="Z26" s="15" t="s">
        <v>9</v>
      </c>
      <c r="AA26" s="13">
        <f>IF(Z26="",0,IF(Z26="優勝",[2]点数換算表!$B$15,IF(Z26="準優勝",[2]点数換算表!$C$15,IF(Z26="ベスト4",[2]点数換算表!$D$15,IF(Z26="ベスト8",[2]点数換算表!$E$15,IF(Z26="ベスト16",[2]点数換算表!$F$15,""))))))</f>
        <v>32</v>
      </c>
      <c r="AB26" s="15" t="s">
        <v>135</v>
      </c>
      <c r="AC26" s="13">
        <f>IF(AB26="",0,IF(AB26="優勝",[2]点数換算表!$B$16,IF(AB26="準優勝",[2]点数換算表!$C$16,IF(AB26="ベスト4",[2]点数換算表!$D$16,IF(AB26="ベスト8",[2]点数換算表!$E$16,IF(AB26="ベスト16",[2]点数換算表!$F$16,IF(AB26="ベスト32",[2]点数換算表!$G$16,"")))))))</f>
        <v>40</v>
      </c>
      <c r="AD26" s="15"/>
      <c r="AE26" s="13">
        <f>IF(AD26="",0,IF(AD26="優勝",[2]点数換算表!$B$17,IF(AD26="準優勝",[2]点数換算表!$C$17,IF(AD26="ベスト4",[2]点数換算表!$D$17,IF(AD26="ベスト8",[2]点数換算表!$E$17,IF(AD26="ベスト16",[2]点数換算表!$F$17,IF(AD26="ベスト32",[2]点数換算表!$G$17,"")))))))</f>
        <v>0</v>
      </c>
      <c r="AF26" s="15"/>
      <c r="AG26" s="13">
        <f>IF(AF26="",0,IF(AF26="優勝",[2]点数換算表!$B$18,IF(AF26="準優勝",[2]点数換算表!$C$18,IF(AF26="ベスト4",[2]点数換算表!$D$18,IF(AF26="ベスト8",[2]点数換算表!$E$18,[2]点数換算表!$F$18)))))</f>
        <v>0</v>
      </c>
      <c r="AH26" s="15"/>
      <c r="AI26" s="13">
        <f>IF(AH26="",0,IF(AH26="優勝",[2]点数換算表!$B$19,IF(AH26="準優勝",[2]点数換算表!$C$19,IF(AH26="ベスト4",[2]点数換算表!$D$19,IF(AH26="ベスト8",[2]点数換算表!$E$19,[2]点数換算表!$F$19)))))</f>
        <v>0</v>
      </c>
    </row>
    <row r="27" spans="1:35">
      <c r="A27" s="13">
        <v>24</v>
      </c>
      <c r="B27" s="15" t="s">
        <v>112</v>
      </c>
      <c r="C27" s="15" t="s">
        <v>49</v>
      </c>
      <c r="D27" s="15">
        <v>2</v>
      </c>
      <c r="E27" s="16" t="s">
        <v>177</v>
      </c>
      <c r="F27" s="26" t="s">
        <v>539</v>
      </c>
      <c r="G27" s="13">
        <f t="shared" si="1"/>
        <v>160</v>
      </c>
      <c r="H27" s="15"/>
      <c r="I27" s="13">
        <f>IF(H27="",0,IF(H27="優勝",[2]点数換算表!$B$2,IF(H27="準優勝",[2]点数換算表!$C$2,IF(H27="ベスト4",[2]点数換算表!$D$2,[2]点数換算表!$E$2))))</f>
        <v>0</v>
      </c>
      <c r="J27" s="15"/>
      <c r="K27" s="13">
        <f>IF(J27="",0,IF(J27="優勝",[2]点数換算表!$B$3,IF(J27="準優勝",[2]点数換算表!$C$3,IF(J27="ベスト4",[2]点数換算表!$D$3,[2]点数換算表!$E$3))))</f>
        <v>0</v>
      </c>
      <c r="L27" s="15"/>
      <c r="M27" s="13">
        <f>IF(L27="",0,IF(L27="優勝",[2]点数換算表!$B$4,IF(L27="準優勝",[2]点数換算表!$C$4,IF(L27="ベスト4",[2]点数換算表!$D$4,IF(L27="ベスト8",[2]点数換算表!$E$4,IF(L27="ベスト16",[2]点数換算表!$F$4,""))))))</f>
        <v>0</v>
      </c>
      <c r="N27" s="15"/>
      <c r="O27" s="13">
        <f>IF(N27="",0,IF(N27="優勝",点数換算表!$B$5,IF(N27="準優勝",点数換算表!$C$5,IF(N27="ベスト4",点数換算表!$D$5,IF(N27="ベスト8",点数換算表!$E$5,IF(N27="ベスト16",点数換算表!$F$5,IF(N27="ベスト32",点数換算表!$G$5,"")))))))</f>
        <v>0</v>
      </c>
      <c r="P27" s="15"/>
      <c r="Q27" s="13">
        <f>IF(P27="",0,IF(P27="優勝",[2]点数換算表!$B$6,IF(P27="準優勝",[2]点数換算表!$C$6,IF(P27="ベスト4",[2]点数換算表!$D$6,IF(P27="ベスト8",[2]点数換算表!$E$6,IF(P27="ベスト16",[2]点数換算表!$F$6,IF(P27="ベスト32",[2]点数換算表!$G$6,"")))))))</f>
        <v>0</v>
      </c>
      <c r="R27" s="15"/>
      <c r="S27" s="13">
        <f>IF(R27="",0,IF(R27="優勝",[2]点数換算表!$B$7,IF(R27="準優勝",[2]点数換算表!$C$7,IF(R27="ベスト4",[2]点数換算表!$D$7,IF(R27="ベスト8",[2]点数換算表!$E$7,[2]点数換算表!$F$7)))))</f>
        <v>0</v>
      </c>
      <c r="T27" s="15"/>
      <c r="U27" s="13">
        <f>IF(T27="",0,IF(T27="優勝",[2]点数換算表!$B$8,IF(T27="準優勝",[2]点数換算表!$C$8,IF(T27="ベスト4",[2]点数換算表!$D$8,IF(T27="ベスト8",[2]点数換算表!$E$8,[2]点数換算表!$F$8)))))</f>
        <v>0</v>
      </c>
      <c r="V27" s="15"/>
      <c r="W27" s="13">
        <f>IF(V27="",0,IF(V27="優勝",[2]点数換算表!$B$13,IF(V27="準優勝",[2]点数換算表!$C$13,IF(V27="ベスト4",[2]点数換算表!$D$13,[2]点数換算表!$E$13))))</f>
        <v>0</v>
      </c>
      <c r="X27" s="15"/>
      <c r="Y27" s="13">
        <f>IF(X27="",0,IF(X27="優勝",[2]点数換算表!$B$14,IF(X27="準優勝",[2]点数換算表!$C$14,IF(X27="ベスト4",[2]点数換算表!$D$14,[2]点数換算表!$E$14))))</f>
        <v>0</v>
      </c>
      <c r="Z27" s="15"/>
      <c r="AA27" s="13">
        <f>IF(Z27="",0,IF(Z27="優勝",[2]点数換算表!$B$15,IF(Z27="準優勝",[2]点数換算表!$C$15,IF(Z27="ベスト4",[2]点数換算表!$D$15,IF(Z27="ベスト8",[2]点数換算表!$E$15,IF(Z27="ベスト16",[2]点数換算表!$F$15,""))))))</f>
        <v>0</v>
      </c>
      <c r="AB27" s="15" t="s">
        <v>7</v>
      </c>
      <c r="AC27" s="13">
        <f>IF(AB27="",0,IF(AB27="優勝",[2]点数換算表!$B$16,IF(AB27="準優勝",[2]点数換算表!$C$16,IF(AB27="ベスト4",[2]点数換算表!$D$16,IF(AB27="ベスト8",[2]点数換算表!$E$16,IF(AB27="ベスト16",[2]点数換算表!$F$16,IF(AB27="ベスト32",[2]点数換算表!$G$16,"")))))))</f>
        <v>80</v>
      </c>
      <c r="AD27" s="15" t="s">
        <v>135</v>
      </c>
      <c r="AE27" s="13">
        <f>IF(AD27="",0,IF(AD27="優勝",[2]点数換算表!$B$17,IF(AD27="準優勝",[2]点数換算表!$C$17,IF(AD27="ベスト4",[2]点数換算表!$D$17,IF(AD27="ベスト8",[2]点数換算表!$E$17,IF(AD27="ベスト16",[2]点数換算表!$F$17,IF(AD27="ベスト32",[2]点数換算表!$G$17,"")))))))</f>
        <v>80</v>
      </c>
      <c r="AF27" s="15"/>
      <c r="AG27" s="13">
        <f>IF(AF27="",0,IF(AF27="優勝",[2]点数換算表!$B$18,IF(AF27="準優勝",[2]点数換算表!$C$18,IF(AF27="ベスト4",[2]点数換算表!$D$18,IF(AF27="ベスト8",[2]点数換算表!$E$18,[2]点数換算表!$F$18)))))</f>
        <v>0</v>
      </c>
      <c r="AH27" s="15"/>
      <c r="AI27" s="13">
        <f>IF(AH27="",0,IF(AH27="優勝",[2]点数換算表!$B$19,IF(AH27="準優勝",[2]点数換算表!$C$19,IF(AH27="ベスト4",[2]点数換算表!$D$19,IF(AH27="ベスト8",[2]点数換算表!$E$19,[2]点数換算表!$F$19)))))</f>
        <v>0</v>
      </c>
    </row>
    <row r="28" spans="1:35">
      <c r="A28" s="13">
        <v>25</v>
      </c>
      <c r="B28" s="15" t="s">
        <v>349</v>
      </c>
      <c r="C28" s="15" t="s">
        <v>332</v>
      </c>
      <c r="D28" s="15">
        <v>3</v>
      </c>
      <c r="E28" s="21" t="s">
        <v>333</v>
      </c>
      <c r="F28" s="28" t="s">
        <v>540</v>
      </c>
      <c r="G28" s="13">
        <f t="shared" si="1"/>
        <v>154</v>
      </c>
      <c r="H28" s="15"/>
      <c r="I28" s="13">
        <f>IF(H28="",0,IF(H28="優勝",[2]点数換算表!$B$2,IF(H28="準優勝",[2]点数換算表!$C$2,IF(H28="ベスト4",[2]点数換算表!$D$2,[2]点数換算表!$E$2))))</f>
        <v>0</v>
      </c>
      <c r="J28" s="15"/>
      <c r="K28" s="13">
        <f>IF(J28="",0,IF(J28="優勝",[2]点数換算表!$B$3,IF(J28="準優勝",[2]点数換算表!$C$3,IF(J28="ベスト4",[2]点数換算表!$D$3,[2]点数換算表!$E$3))))</f>
        <v>0</v>
      </c>
      <c r="L28" s="15" t="s">
        <v>9</v>
      </c>
      <c r="M28" s="13">
        <f>IF(L28="",0,IF(L28="優勝",[2]点数換算表!$B$4,IF(L28="準優勝",[2]点数換算表!$C$4,IF(L28="ベスト4",[2]点数換算表!$D$4,IF(L28="ベスト8",[2]点数換算表!$E$4,IF(L28="ベスト16",[2]点数換算表!$F$4,""))))))</f>
        <v>40</v>
      </c>
      <c r="N28" s="15" t="s">
        <v>135</v>
      </c>
      <c r="O28" s="13">
        <f>IF(N28="",0,IF(N28="優勝",点数換算表!$B$5,IF(N28="準優勝",点数換算表!$C$5,IF(N28="ベスト4",点数換算表!$D$5,IF(N28="ベスト8",点数換算表!$E$5,IF(N28="ベスト16",点数換算表!$F$5,IF(N28="ベスト32",点数換算表!$G$5,"")))))))</f>
        <v>50</v>
      </c>
      <c r="P28" s="15"/>
      <c r="Q28" s="13">
        <f>IF(P28="",0,IF(P28="優勝",[2]点数換算表!$B$6,IF(P28="準優勝",[2]点数換算表!$C$6,IF(P28="ベスト4",[2]点数換算表!$D$6,IF(P28="ベスト8",[2]点数換算表!$E$6,IF(P28="ベスト16",[2]点数換算表!$F$6,IF(P28="ベスト32",[2]点数換算表!$G$6,"")))))))</f>
        <v>0</v>
      </c>
      <c r="R28" s="15"/>
      <c r="S28" s="13">
        <f>IF(R28="",0,IF(R28="優勝",[2]点数換算表!$B$7,IF(R28="準優勝",[2]点数換算表!$C$7,IF(R28="ベスト4",[2]点数換算表!$D$7,IF(R28="ベスト8",[2]点数換算表!$E$7,[2]点数換算表!$F$7)))))</f>
        <v>0</v>
      </c>
      <c r="T28" s="15"/>
      <c r="U28" s="13">
        <f>IF(T28="",0,IF(T28="優勝",[2]点数換算表!$B$8,IF(T28="準優勝",[2]点数換算表!$C$8,IF(T28="ベスト4",[2]点数換算表!$D$8,IF(T28="ベスト8",[2]点数換算表!$E$8,[2]点数換算表!$F$8)))))</f>
        <v>0</v>
      </c>
      <c r="V28" s="15"/>
      <c r="W28" s="13">
        <f>IF(V28="",0,IF(V28="優勝",[2]点数換算表!$B$13,IF(V28="準優勝",[2]点数換算表!$C$13,IF(V28="ベスト4",[2]点数換算表!$D$13,[2]点数換算表!$E$13))))</f>
        <v>0</v>
      </c>
      <c r="X28" s="15"/>
      <c r="Y28" s="13">
        <f>IF(X28="",0,IF(X28="優勝",[2]点数換算表!$B$14,IF(X28="準優勝",[2]点数換算表!$C$14,IF(X28="ベスト4",[2]点数換算表!$D$14,[2]点数換算表!$E$14))))</f>
        <v>0</v>
      </c>
      <c r="Z28" s="15" t="s">
        <v>8</v>
      </c>
      <c r="AA28" s="13">
        <f>IF(Z28="",0,IF(Z28="優勝",[2]点数換算表!$B$15,IF(Z28="準優勝",[2]点数換算表!$C$15,IF(Z28="ベスト4",[2]点数換算表!$D$15,IF(Z28="ベスト8",[2]点数換算表!$E$15,IF(Z28="ベスト16",[2]点数換算表!$F$15,""))))))</f>
        <v>64</v>
      </c>
      <c r="AB28" s="15"/>
      <c r="AC28" s="13">
        <f>IF(AB28="",0,IF(AB28="優勝",[2]点数換算表!$B$16,IF(AB28="準優勝",[2]点数換算表!$C$16,IF(AB28="ベスト4",[2]点数換算表!$D$16,IF(AB28="ベスト8",[2]点数換算表!$E$16,IF(AB28="ベスト16",[2]点数換算表!$F$16,IF(AB28="ベスト32",[2]点数換算表!$G$16,"")))))))</f>
        <v>0</v>
      </c>
      <c r="AD28" s="15"/>
      <c r="AE28" s="13">
        <f>IF(AD28="",0,IF(AD28="優勝",[2]点数換算表!$B$17,IF(AD28="準優勝",[2]点数換算表!$C$17,IF(AD28="ベスト4",[2]点数換算表!$D$17,IF(AD28="ベスト8",[2]点数換算表!$E$17,IF(AD28="ベスト16",[2]点数換算表!$F$17,IF(AD28="ベスト32",[2]点数換算表!$G$17,"")))))))</f>
        <v>0</v>
      </c>
      <c r="AF28" s="15"/>
      <c r="AG28" s="13">
        <f>IF(AF28="",0,IF(AF28="優勝",[2]点数換算表!$B$18,IF(AF28="準優勝",[2]点数換算表!$C$18,IF(AF28="ベスト4",[2]点数換算表!$D$18,IF(AF28="ベスト8",[2]点数換算表!$E$18,[2]点数換算表!$F$18)))))</f>
        <v>0</v>
      </c>
      <c r="AH28" s="15"/>
      <c r="AI28" s="13">
        <f>IF(AH28="",0,IF(AH28="優勝",[2]点数換算表!$B$19,IF(AH28="準優勝",[2]点数換算表!$C$19,IF(AH28="ベスト4",[2]点数換算表!$D$19,IF(AH28="ベスト8",[2]点数換算表!$E$19,[2]点数換算表!$F$19)))))</f>
        <v>0</v>
      </c>
    </row>
    <row r="29" spans="1:35">
      <c r="A29" s="13">
        <v>26</v>
      </c>
      <c r="B29" s="15" t="s">
        <v>711</v>
      </c>
      <c r="C29" s="15" t="s">
        <v>709</v>
      </c>
      <c r="D29" s="15">
        <v>2</v>
      </c>
      <c r="E29" s="17" t="s">
        <v>179</v>
      </c>
      <c r="F29" s="28" t="s">
        <v>540</v>
      </c>
      <c r="G29" s="13">
        <f t="shared" si="1"/>
        <v>150</v>
      </c>
      <c r="H29" s="15"/>
      <c r="I29" s="13">
        <f>IF(H29="",0,IF(H29="優勝",[2]点数換算表!$B$2,IF(H29="準優勝",[2]点数換算表!$C$2,IF(H29="ベスト4",[2]点数換算表!$D$2,[2]点数換算表!$E$2))))</f>
        <v>0</v>
      </c>
      <c r="J29" s="15"/>
      <c r="K29" s="13">
        <f>IF(J29="",0,IF(J29="優勝",[2]点数換算表!$B$3,IF(J29="準優勝",[2]点数換算表!$C$3,IF(J29="ベスト4",[2]点数換算表!$D$3,[2]点数換算表!$E$3))))</f>
        <v>0</v>
      </c>
      <c r="L29" s="15"/>
      <c r="M29" s="13">
        <f>IF(L29="",0,IF(L29="優勝",[2]点数換算表!$B$4,IF(L29="準優勝",[2]点数換算表!$C$4,IF(L29="ベスト4",[2]点数換算表!$D$4,IF(L29="ベスト8",[2]点数換算表!$E$4,IF(L29="ベスト16",[2]点数換算表!$F$4,""))))))</f>
        <v>0</v>
      </c>
      <c r="N29" s="15" t="s">
        <v>9</v>
      </c>
      <c r="O29" s="13">
        <f>IF(N29="",0,IF(N29="優勝",点数換算表!$B$5,IF(N29="準優勝",点数換算表!$C$5,IF(N29="ベスト4",点数換算表!$D$5,IF(N29="ベスト8",点数換算表!$E$5,IF(N29="ベスト16",点数換算表!$F$5,IF(N29="ベスト32",点数換算表!$G$5,"")))))))</f>
        <v>150</v>
      </c>
      <c r="P29" s="15"/>
      <c r="Q29" s="13">
        <f>IF(P29="",0,IF(P29="優勝",[2]点数換算表!$B$6,IF(P29="準優勝",[2]点数換算表!$C$6,IF(P29="ベスト4",[2]点数換算表!$D$6,IF(P29="ベスト8",[2]点数換算表!$E$6,IF(P29="ベスト16",[2]点数換算表!$F$6,IF(P29="ベスト32",[2]点数換算表!$G$6,"")))))))</f>
        <v>0</v>
      </c>
      <c r="R29" s="15"/>
      <c r="S29" s="13">
        <f>IF(R29="",0,IF(R29="優勝",[2]点数換算表!$B$7,IF(R29="準優勝",[2]点数換算表!$C$7,IF(R29="ベスト4",[2]点数換算表!$D$7,IF(R29="ベスト8",[2]点数換算表!$E$7,[2]点数換算表!$F$7)))))</f>
        <v>0</v>
      </c>
      <c r="T29" s="15"/>
      <c r="U29" s="13">
        <f>IF(T29="",0,IF(T29="優勝",[2]点数換算表!$B$8,IF(T29="準優勝",[2]点数換算表!$C$8,IF(T29="ベスト4",[2]点数換算表!$D$8,IF(T29="ベスト8",[2]点数換算表!$E$8,[2]点数換算表!$F$8)))))</f>
        <v>0</v>
      </c>
      <c r="V29" s="15"/>
      <c r="W29" s="13">
        <f>IF(V29="",0,IF(V29="優勝",[2]点数換算表!$B$13,IF(V29="準優勝",[2]点数換算表!$C$13,IF(V29="ベスト4",[2]点数換算表!$D$13,[2]点数換算表!$E$13))))</f>
        <v>0</v>
      </c>
      <c r="X29" s="15"/>
      <c r="Y29" s="13">
        <f>IF(X29="",0,IF(X29="優勝",[2]点数換算表!$B$14,IF(X29="準優勝",[2]点数換算表!$C$14,IF(X29="ベスト4",[2]点数換算表!$D$14,[2]点数換算表!$E$14))))</f>
        <v>0</v>
      </c>
      <c r="Z29" s="15"/>
      <c r="AA29" s="13">
        <f>IF(Z29="",0,IF(Z29="優勝",[2]点数換算表!$B$15,IF(Z29="準優勝",[2]点数換算表!$C$15,IF(Z29="ベスト4",[2]点数換算表!$D$15,IF(Z29="ベスト8",[2]点数換算表!$E$15,IF(Z29="ベスト16",[2]点数換算表!$F$15,""))))))</f>
        <v>0</v>
      </c>
      <c r="AB29" s="15"/>
      <c r="AC29" s="13">
        <f>IF(AB29="",0,IF(AB29="優勝",[2]点数換算表!$B$16,IF(AB29="準優勝",[2]点数換算表!$C$16,IF(AB29="ベスト4",[2]点数換算表!$D$16,IF(AB29="ベスト8",[2]点数換算表!$E$16,IF(AB29="ベスト16",[2]点数換算表!$F$16,IF(AB29="ベスト32",[2]点数換算表!$G$16,"")))))))</f>
        <v>0</v>
      </c>
      <c r="AD29" s="15"/>
      <c r="AE29" s="13">
        <f>IF(AD29="",0,IF(AD29="優勝",[2]点数換算表!$B$17,IF(AD29="準優勝",[2]点数換算表!$C$17,IF(AD29="ベスト4",[2]点数換算表!$D$17,IF(AD29="ベスト8",[2]点数換算表!$E$17,IF(AD29="ベスト16",[2]点数換算表!$F$17,IF(AD29="ベスト32",[2]点数換算表!$G$17,"")))))))</f>
        <v>0</v>
      </c>
      <c r="AF29" s="15"/>
      <c r="AG29" s="13">
        <f>IF(AF29="",0,IF(AF29="優勝",[2]点数換算表!$B$18,IF(AF29="準優勝",[2]点数換算表!$C$18,IF(AF29="ベスト4",[2]点数換算表!$D$18,IF(AF29="ベスト8",[2]点数換算表!$E$18,[2]点数換算表!$F$18)))))</f>
        <v>0</v>
      </c>
      <c r="AH29" s="15"/>
      <c r="AI29" s="13">
        <f>IF(AH29="",0,IF(AH29="優勝",[2]点数換算表!$B$19,IF(AH29="準優勝",[2]点数換算表!$C$19,IF(AH29="ベスト4",[2]点数換算表!$D$19,IF(AH29="ベスト8",[2]点数換算表!$E$19,[2]点数換算表!$F$19)))))</f>
        <v>0</v>
      </c>
    </row>
    <row r="30" spans="1:35">
      <c r="A30" s="13">
        <v>27</v>
      </c>
      <c r="B30" s="13" t="s">
        <v>753</v>
      </c>
      <c r="C30" s="13" t="s">
        <v>754</v>
      </c>
      <c r="D30" s="13">
        <v>1</v>
      </c>
      <c r="E30" s="16" t="s">
        <v>177</v>
      </c>
      <c r="F30" s="26" t="s">
        <v>539</v>
      </c>
      <c r="G30" s="13">
        <f t="shared" si="1"/>
        <v>150</v>
      </c>
      <c r="H30" s="15"/>
      <c r="I30" s="13">
        <f>IF(H30="",0,IF(H30="優勝",[2]点数換算表!$B$2,IF(H30="準優勝",[2]点数換算表!$C$2,IF(H30="ベスト4",[2]点数換算表!$D$2,[2]点数換算表!$E$2))))</f>
        <v>0</v>
      </c>
      <c r="J30" s="15"/>
      <c r="K30" s="13">
        <f>IF(J30="",0,IF(J30="優勝",[2]点数換算表!$B$3,IF(J30="準優勝",[2]点数換算表!$C$3,IF(J30="ベスト4",[2]点数換算表!$D$3,[2]点数換算表!$E$3))))</f>
        <v>0</v>
      </c>
      <c r="L30" s="15"/>
      <c r="M30" s="13">
        <f>IF(L30="",0,IF(L30="優勝",[2]点数換算表!$B$4,IF(L30="準優勝",[2]点数換算表!$C$4,IF(L30="ベスト4",[2]点数換算表!$D$4,IF(L30="ベスト8",[2]点数換算表!$E$4,IF(L30="ベスト16",[2]点数換算表!$F$4,""))))))</f>
        <v>0</v>
      </c>
      <c r="N30" s="15" t="s">
        <v>135</v>
      </c>
      <c r="O30" s="13">
        <f>IF(N30="",0,IF(N30="優勝",点数換算表!$B$5,IF(N30="準優勝",点数換算表!$C$5,IF(N30="ベスト4",点数換算表!$D$5,IF(N30="ベスト8",点数換算表!$E$5,IF(N30="ベスト16",点数換算表!$F$5,IF(N30="ベスト32",点数換算表!$G$5,"")))))))</f>
        <v>50</v>
      </c>
      <c r="P30" s="15" t="s">
        <v>135</v>
      </c>
      <c r="Q30" s="13">
        <f>IF(P30="",0,IF(P30="優勝",[2]点数換算表!$B$6,IF(P30="準優勝",[2]点数換算表!$C$6,IF(P30="ベスト4",[2]点数換算表!$D$6,IF(P30="ベスト8",[2]点数換算表!$E$6,IF(P30="ベスト16",[2]点数換算表!$F$6,IF(P30="ベスト32",[2]点数換算表!$G$6,"")))))))</f>
        <v>100</v>
      </c>
      <c r="R30" s="15"/>
      <c r="S30" s="13">
        <f>IF(R30="",0,IF(R30="優勝",[2]点数換算表!$B$7,IF(R30="準優勝",[2]点数換算表!$C$7,IF(R30="ベスト4",[2]点数換算表!$D$7,IF(R30="ベスト8",[2]点数換算表!$E$7,[2]点数換算表!$F$7)))))</f>
        <v>0</v>
      </c>
      <c r="T30" s="15"/>
      <c r="U30" s="13">
        <f>IF(T30="",0,IF(T30="優勝",[2]点数換算表!$B$8,IF(T30="準優勝",[2]点数換算表!$C$8,IF(T30="ベスト4",[2]点数換算表!$D$8,IF(T30="ベスト8",[2]点数換算表!$E$8,[2]点数換算表!$F$8)))))</f>
        <v>0</v>
      </c>
      <c r="V30" s="15"/>
      <c r="W30" s="13">
        <f>IF(V30="",0,IF(V30="優勝",[2]点数換算表!$B$13,IF(V30="準優勝",[2]点数換算表!$C$13,IF(V30="ベスト4",[2]点数換算表!$D$13,[2]点数換算表!$E$13))))</f>
        <v>0</v>
      </c>
      <c r="X30" s="15"/>
      <c r="Y30" s="13">
        <f>IF(X30="",0,IF(X30="優勝",[2]点数換算表!$B$14,IF(X30="準優勝",[2]点数換算表!$C$14,IF(X30="ベスト4",[2]点数換算表!$D$14,[2]点数換算表!$E$14))))</f>
        <v>0</v>
      </c>
      <c r="Z30" s="15"/>
      <c r="AA30" s="13">
        <f>IF(Z30="",0,IF(Z30="優勝",[2]点数換算表!$B$15,IF(Z30="準優勝",[2]点数換算表!$C$15,IF(Z30="ベスト4",[2]点数換算表!$D$15,IF(Z30="ベスト8",[2]点数換算表!$E$15,IF(Z30="ベスト16",[2]点数換算表!$F$15,""))))))</f>
        <v>0</v>
      </c>
      <c r="AB30" s="15"/>
      <c r="AC30" s="13">
        <f>IF(AB30="",0,IF(AB30="優勝",[2]点数換算表!$B$16,IF(AB30="準優勝",[2]点数換算表!$C$16,IF(AB30="ベスト4",[2]点数換算表!$D$16,IF(AB30="ベスト8",[2]点数換算表!$E$16,IF(AB30="ベスト16",[2]点数換算表!$F$16,IF(AB30="ベスト32",[2]点数換算表!$G$16,"")))))))</f>
        <v>0</v>
      </c>
      <c r="AD30" s="15"/>
      <c r="AE30" s="13">
        <f>IF(AD30="",0,IF(AD30="優勝",[2]点数換算表!$B$17,IF(AD30="準優勝",[2]点数換算表!$C$17,IF(AD30="ベスト4",[2]点数換算表!$D$17,IF(AD30="ベスト8",[2]点数換算表!$E$17,IF(AD30="ベスト16",[2]点数換算表!$F$17,IF(AD30="ベスト32",[2]点数換算表!$G$17,"")))))))</f>
        <v>0</v>
      </c>
      <c r="AF30" s="15"/>
      <c r="AG30" s="13">
        <f>IF(AF30="",0,IF(AF30="優勝",[2]点数換算表!$B$18,IF(AF30="準優勝",[2]点数換算表!$C$18,IF(AF30="ベスト4",[2]点数換算表!$D$18,IF(AF30="ベスト8",[2]点数換算表!$E$18,[2]点数換算表!$F$18)))))</f>
        <v>0</v>
      </c>
      <c r="AH30" s="15"/>
      <c r="AI30" s="13">
        <f>IF(AH30="",0,IF(AH30="優勝",[2]点数換算表!$B$19,IF(AH30="準優勝",[2]点数換算表!$C$19,IF(AH30="ベスト4",[2]点数換算表!$D$19,IF(AH30="ベスト8",[2]点数換算表!$E$19,[2]点数換算表!$F$19)))))</f>
        <v>0</v>
      </c>
    </row>
    <row r="31" spans="1:35">
      <c r="A31" s="13">
        <v>28</v>
      </c>
      <c r="B31" s="15" t="s">
        <v>408</v>
      </c>
      <c r="C31" s="15" t="s">
        <v>391</v>
      </c>
      <c r="D31" s="15" t="s">
        <v>409</v>
      </c>
      <c r="E31" s="22" t="s">
        <v>389</v>
      </c>
      <c r="F31" s="26" t="s">
        <v>539</v>
      </c>
      <c r="G31" s="13">
        <f t="shared" si="1"/>
        <v>148</v>
      </c>
      <c r="H31" s="15"/>
      <c r="I31" s="13">
        <f>IF(H31="",0,IF(H31="優勝",[2]点数換算表!$B$2,IF(H31="準優勝",[2]点数換算表!$C$2,IF(H31="ベスト4",[2]点数換算表!$D$2,[2]点数換算表!$E$2))))</f>
        <v>0</v>
      </c>
      <c r="J31" s="15"/>
      <c r="K31" s="13">
        <f>IF(J31="",0,IF(J31="優勝",[2]点数換算表!$B$3,IF(J31="準優勝",[2]点数換算表!$C$3,IF(J31="ベスト4",[2]点数換算表!$D$3,[2]点数換算表!$E$3))))</f>
        <v>0</v>
      </c>
      <c r="L31" s="15" t="s">
        <v>10</v>
      </c>
      <c r="M31" s="13">
        <f>IF(L31="",0,IF(L31="優勝",[2]点数換算表!$B$4,IF(L31="準優勝",[2]点数換算表!$C$4,IF(L31="ベスト4",[2]点数換算表!$D$4,IF(L31="ベスト8",[2]点数換算表!$E$4,IF(L31="ベスト16",[2]点数換算表!$F$4,""))))))</f>
        <v>100</v>
      </c>
      <c r="N31" s="15"/>
      <c r="O31" s="13">
        <f>IF(N31="",0,IF(N31="優勝",点数換算表!$B$5,IF(N31="準優勝",点数換算表!$C$5,IF(N31="ベスト4",点数換算表!$D$5,IF(N31="ベスト8",点数換算表!$E$5,IF(N31="ベスト16",点数換算表!$F$5,IF(N31="ベスト32",点数換算表!$G$5,"")))))))</f>
        <v>0</v>
      </c>
      <c r="P31" s="15"/>
      <c r="Q31" s="13">
        <f>IF(P31="",0,IF(P31="優勝",[2]点数換算表!$B$6,IF(P31="準優勝",[2]点数換算表!$C$6,IF(P31="ベスト4",[2]点数換算表!$D$6,IF(P31="ベスト8",[2]点数換算表!$E$6,IF(P31="ベスト16",[2]点数換算表!$F$6,IF(P31="ベスト32",[2]点数換算表!$G$6,"")))))))</f>
        <v>0</v>
      </c>
      <c r="R31" s="15"/>
      <c r="S31" s="13">
        <f>IF(R31="",0,IF(R31="優勝",[2]点数換算表!$B$7,IF(R31="準優勝",[2]点数換算表!$C$7,IF(R31="ベスト4",[2]点数換算表!$D$7,IF(R31="ベスト8",[2]点数換算表!$E$7,[2]点数換算表!$F$7)))))</f>
        <v>0</v>
      </c>
      <c r="T31" s="15"/>
      <c r="U31" s="13">
        <f>IF(T31="",0,IF(T31="優勝",[2]点数換算表!$B$8,IF(T31="準優勝",[2]点数換算表!$C$8,IF(T31="ベスト4",[2]点数換算表!$D$8,IF(T31="ベスト8",[2]点数換算表!$E$8,[2]点数換算表!$F$8)))))</f>
        <v>0</v>
      </c>
      <c r="V31" s="15"/>
      <c r="W31" s="13">
        <f>IF(V31="",0,IF(V31="優勝",[2]点数換算表!$B$13,IF(V31="準優勝",[2]点数換算表!$C$13,IF(V31="ベスト4",[2]点数換算表!$D$13,[2]点数換算表!$E$13))))</f>
        <v>0</v>
      </c>
      <c r="X31" s="15"/>
      <c r="Y31" s="13">
        <f>IF(X31="",0,IF(X31="優勝",[2]点数換算表!$B$14,IF(X31="準優勝",[2]点数換算表!$C$14,IF(X31="ベスト4",[2]点数換算表!$D$14,[2]点数換算表!$E$14))))</f>
        <v>0</v>
      </c>
      <c r="Z31" s="15" t="s">
        <v>6</v>
      </c>
      <c r="AA31" s="13">
        <f>IF(Z31="",0,IF(Z31="優勝",[2]点数換算表!$B$15,IF(Z31="準優勝",[2]点数換算表!$C$15,IF(Z31="ベスト4",[2]点数換算表!$D$15,IF(Z31="ベスト8",[2]点数換算表!$E$15,IF(Z31="ベスト16",[2]点数換算表!$F$15,""))))))</f>
        <v>48</v>
      </c>
      <c r="AB31" s="15"/>
      <c r="AC31" s="13">
        <f>IF(AB31="",0,IF(AB31="優勝",[2]点数換算表!$B$16,IF(AB31="準優勝",[2]点数換算表!$C$16,IF(AB31="ベスト4",[2]点数換算表!$D$16,IF(AB31="ベスト8",[2]点数換算表!$E$16,IF(AB31="ベスト16",[2]点数換算表!$F$16,IF(AB31="ベスト32",[2]点数換算表!$G$16,"")))))))</f>
        <v>0</v>
      </c>
      <c r="AD31" s="15"/>
      <c r="AE31" s="13">
        <f>IF(AD31="",0,IF(AD31="優勝",[2]点数換算表!$B$17,IF(AD31="準優勝",[2]点数換算表!$C$17,IF(AD31="ベスト4",[2]点数換算表!$D$17,IF(AD31="ベスト8",[2]点数換算表!$E$17,IF(AD31="ベスト16",[2]点数換算表!$F$17,IF(AD31="ベスト32",[2]点数換算表!$G$17,"")))))))</f>
        <v>0</v>
      </c>
      <c r="AF31" s="15"/>
      <c r="AG31" s="13">
        <f>IF(AF31="",0,IF(AF31="優勝",[2]点数換算表!$B$18,IF(AF31="準優勝",[2]点数換算表!$C$18,IF(AF31="ベスト4",[2]点数換算表!$D$18,IF(AF31="ベスト8",[2]点数換算表!$E$18,[2]点数換算表!$F$18)))))</f>
        <v>0</v>
      </c>
      <c r="AH31" s="15"/>
      <c r="AI31" s="13">
        <f>IF(AH31="",0,IF(AH31="優勝",[2]点数換算表!$B$19,IF(AH31="準優勝",[2]点数換算表!$C$19,IF(AH31="ベスト4",[2]点数換算表!$D$19,IF(AH31="ベスト8",[2]点数換算表!$E$19,[2]点数換算表!$F$19)))))</f>
        <v>0</v>
      </c>
    </row>
    <row r="32" spans="1:35">
      <c r="A32" s="13">
        <v>29</v>
      </c>
      <c r="B32" s="15" t="s">
        <v>561</v>
      </c>
      <c r="C32" s="15" t="s">
        <v>562</v>
      </c>
      <c r="D32" s="15">
        <v>2</v>
      </c>
      <c r="E32" s="17" t="s">
        <v>179</v>
      </c>
      <c r="F32" s="28" t="s">
        <v>540</v>
      </c>
      <c r="G32" s="13">
        <f t="shared" si="1"/>
        <v>140</v>
      </c>
      <c r="H32" s="15"/>
      <c r="I32" s="13">
        <f>IF(H32="",0,IF(H32="優勝",[2]点数換算表!$B$2,IF(H32="準優勝",[2]点数換算表!$C$2,IF(H32="ベスト4",[2]点数換算表!$D$2,[2]点数換算表!$E$2))))</f>
        <v>0</v>
      </c>
      <c r="J32" s="15"/>
      <c r="K32" s="13">
        <f>IF(J32="",0,IF(J32="優勝",[2]点数換算表!$B$3,IF(J32="準優勝",[2]点数換算表!$C$3,IF(J32="ベスト4",[2]点数換算表!$D$3,[2]点数換算表!$E$3))))</f>
        <v>0</v>
      </c>
      <c r="L32" s="15" t="s">
        <v>9</v>
      </c>
      <c r="M32" s="13">
        <f>IF(L32="",0,IF(L32="優勝",[2]点数換算表!$B$4,IF(L32="準優勝",[2]点数換算表!$C$4,IF(L32="ベスト4",[2]点数換算表!$D$4,IF(L32="ベスト8",[2]点数換算表!$E$4,IF(L32="ベスト16",[2]点数換算表!$F$4,""))))))</f>
        <v>40</v>
      </c>
      <c r="N32" s="15" t="s">
        <v>7</v>
      </c>
      <c r="O32" s="13">
        <f>IF(N32="",0,IF(N32="優勝",点数換算表!$B$5,IF(N32="準優勝",点数換算表!$C$5,IF(N32="ベスト4",点数換算表!$D$5,IF(N32="ベスト8",点数換算表!$E$5,IF(N32="ベスト16",点数換算表!$F$5,IF(N32="ベスト32",点数換算表!$G$5,"")))))))</f>
        <v>100</v>
      </c>
      <c r="P32" s="15"/>
      <c r="Q32" s="13">
        <f>IF(P32="",0,IF(P32="優勝",[2]点数換算表!$B$6,IF(P32="準優勝",[2]点数換算表!$C$6,IF(P32="ベスト4",[2]点数換算表!$D$6,IF(P32="ベスト8",[2]点数換算表!$E$6,IF(P32="ベスト16",[2]点数換算表!$F$6,IF(P32="ベスト32",[2]点数換算表!$G$6,"")))))))</f>
        <v>0</v>
      </c>
      <c r="R32" s="15"/>
      <c r="S32" s="13">
        <f>IF(R32="",0,IF(R32="優勝",[2]点数換算表!$B$7,IF(R32="準優勝",[2]点数換算表!$C$7,IF(R32="ベスト4",[2]点数換算表!$D$7,IF(R32="ベスト8",[2]点数換算表!$E$7,[2]点数換算表!$F$7)))))</f>
        <v>0</v>
      </c>
      <c r="T32" s="15"/>
      <c r="U32" s="13">
        <f>IF(T32="",0,IF(T32="優勝",[2]点数換算表!$B$8,IF(T32="準優勝",[2]点数換算表!$C$8,IF(T32="ベスト4",[2]点数換算表!$D$8,IF(T32="ベスト8",[2]点数換算表!$E$8,[2]点数換算表!$F$8)))))</f>
        <v>0</v>
      </c>
      <c r="V32" s="15"/>
      <c r="W32" s="13">
        <f>IF(V32="",0,IF(V32="優勝",[2]点数換算表!$B$13,IF(V32="準優勝",[2]点数換算表!$C$13,IF(V32="ベスト4",[2]点数換算表!$D$13,[2]点数換算表!$E$13))))</f>
        <v>0</v>
      </c>
      <c r="X32" s="15"/>
      <c r="Y32" s="13">
        <f>IF(X32="",0,IF(X32="優勝",[2]点数換算表!$B$14,IF(X32="準優勝",[2]点数換算表!$C$14,IF(X32="ベスト4",[2]点数換算表!$D$14,[2]点数換算表!$E$14))))</f>
        <v>0</v>
      </c>
      <c r="Z32" s="15"/>
      <c r="AA32" s="13">
        <f>IF(Z32="",0,IF(Z32="優勝",[2]点数換算表!$B$15,IF(Z32="準優勝",[2]点数換算表!$C$15,IF(Z32="ベスト4",[2]点数換算表!$D$15,IF(Z32="ベスト8",[2]点数換算表!$E$15,IF(Z32="ベスト16",[2]点数換算表!$F$15,""))))))</f>
        <v>0</v>
      </c>
      <c r="AB32" s="15"/>
      <c r="AC32" s="13">
        <f>IF(AB32="",0,IF(AB32="優勝",[2]点数換算表!$B$16,IF(AB32="準優勝",[2]点数換算表!$C$16,IF(AB32="ベスト4",[2]点数換算表!$D$16,IF(AB32="ベスト8",[2]点数換算表!$E$16,IF(AB32="ベスト16",[2]点数換算表!$F$16,IF(AB32="ベスト32",[2]点数換算表!$G$16,"")))))))</f>
        <v>0</v>
      </c>
      <c r="AD32" s="15"/>
      <c r="AE32" s="13">
        <f>IF(AD32="",0,IF(AD32="優勝",[2]点数換算表!$B$17,IF(AD32="準優勝",[2]点数換算表!$C$17,IF(AD32="ベスト4",[2]点数換算表!$D$17,IF(AD32="ベスト8",[2]点数換算表!$E$17,IF(AD32="ベスト16",[2]点数換算表!$F$17,IF(AD32="ベスト32",[2]点数換算表!$G$17,"")))))))</f>
        <v>0</v>
      </c>
      <c r="AF32" s="15"/>
      <c r="AG32" s="13">
        <f>IF(AF32="",0,IF(AF32="優勝",[2]点数換算表!$B$18,IF(AF32="準優勝",[2]点数換算表!$C$18,IF(AF32="ベスト4",[2]点数換算表!$D$18,IF(AF32="ベスト8",[2]点数換算表!$E$18,[2]点数換算表!$F$18)))))</f>
        <v>0</v>
      </c>
      <c r="AH32" s="15"/>
      <c r="AI32" s="13">
        <f>IF(AH32="",0,IF(AH32="優勝",[2]点数換算表!$B$19,IF(AH32="準優勝",[2]点数換算表!$C$19,IF(AH32="ベスト4",[2]点数換算表!$D$19,IF(AH32="ベスト8",[2]点数換算表!$E$19,[2]点数換算表!$F$19)))))</f>
        <v>0</v>
      </c>
    </row>
    <row r="33" spans="1:35">
      <c r="A33" s="13">
        <v>30</v>
      </c>
      <c r="B33" s="15" t="s">
        <v>410</v>
      </c>
      <c r="C33" s="15" t="s">
        <v>402</v>
      </c>
      <c r="D33" s="15" t="s">
        <v>409</v>
      </c>
      <c r="E33" s="22" t="s">
        <v>389</v>
      </c>
      <c r="F33" s="26" t="s">
        <v>539</v>
      </c>
      <c r="G33" s="13">
        <f t="shared" si="1"/>
        <v>112</v>
      </c>
      <c r="H33" s="15"/>
      <c r="I33" s="13">
        <f>IF(H33="",0,IF(H33="優勝",[2]点数換算表!$B$2,IF(H33="準優勝",[2]点数換算表!$C$2,IF(H33="ベスト4",[2]点数換算表!$D$2,[2]点数換算表!$E$2))))</f>
        <v>0</v>
      </c>
      <c r="J33" s="15"/>
      <c r="K33" s="13">
        <f>IF(J33="",0,IF(J33="優勝",[2]点数換算表!$B$3,IF(J33="準優勝",[2]点数換算表!$C$3,IF(J33="ベスト4",[2]点数換算表!$D$3,[2]点数換算表!$E$3))))</f>
        <v>0</v>
      </c>
      <c r="L33" s="15" t="s">
        <v>8</v>
      </c>
      <c r="M33" s="13">
        <f>IF(L33="",0,IF(L33="優勝",[2]点数換算表!$B$4,IF(L33="準優勝",[2]点数換算表!$C$4,IF(L33="ベスト4",[2]点数換算表!$D$4,IF(L33="ベスト8",[2]点数換算表!$E$4,IF(L33="ベスト16",[2]点数換算表!$F$4,""))))))</f>
        <v>80</v>
      </c>
      <c r="N33" s="15"/>
      <c r="O33" s="13">
        <f>IF(N33="",0,IF(N33="優勝",点数換算表!$B$5,IF(N33="準優勝",点数換算表!$C$5,IF(N33="ベスト4",点数換算表!$D$5,IF(N33="ベスト8",点数換算表!$E$5,IF(N33="ベスト16",点数換算表!$F$5,IF(N33="ベスト32",点数換算表!$G$5,"")))))))</f>
        <v>0</v>
      </c>
      <c r="P33" s="15"/>
      <c r="Q33" s="13">
        <f>IF(P33="",0,IF(P33="優勝",[2]点数換算表!$B$6,IF(P33="準優勝",[2]点数換算表!$C$6,IF(P33="ベスト4",[2]点数換算表!$D$6,IF(P33="ベスト8",[2]点数換算表!$E$6,IF(P33="ベスト16",[2]点数換算表!$F$6,IF(P33="ベスト32",[2]点数換算表!$G$6,"")))))))</f>
        <v>0</v>
      </c>
      <c r="R33" s="15"/>
      <c r="S33" s="13">
        <f>IF(R33="",0,IF(R33="優勝",[2]点数換算表!$B$7,IF(R33="準優勝",[2]点数換算表!$C$7,IF(R33="ベスト4",[2]点数換算表!$D$7,IF(R33="ベスト8",[2]点数換算表!$E$7,[2]点数換算表!$F$7)))))</f>
        <v>0</v>
      </c>
      <c r="T33" s="15"/>
      <c r="U33" s="13">
        <f>IF(T33="",0,IF(T33="優勝",[2]点数換算表!$B$8,IF(T33="準優勝",[2]点数換算表!$C$8,IF(T33="ベスト4",[2]点数換算表!$D$8,IF(T33="ベスト8",[2]点数換算表!$E$8,[2]点数換算表!$F$8)))))</f>
        <v>0</v>
      </c>
      <c r="V33" s="15"/>
      <c r="W33" s="13">
        <f>IF(V33="",0,IF(V33="優勝",[2]点数換算表!$B$13,IF(V33="準優勝",[2]点数換算表!$C$13,IF(V33="ベスト4",[2]点数換算表!$D$13,[2]点数換算表!$E$13))))</f>
        <v>0</v>
      </c>
      <c r="X33" s="15"/>
      <c r="Y33" s="13">
        <f>IF(X33="",0,IF(X33="優勝",[2]点数換算表!$B$14,IF(X33="準優勝",[2]点数換算表!$C$14,IF(X33="ベスト4",[2]点数換算表!$D$14,[2]点数換算表!$E$14))))</f>
        <v>0</v>
      </c>
      <c r="Z33" s="15" t="s">
        <v>9</v>
      </c>
      <c r="AA33" s="13">
        <f>IF(Z33="",0,IF(Z33="優勝",[2]点数換算表!$B$15,IF(Z33="準優勝",[2]点数換算表!$C$15,IF(Z33="ベスト4",[2]点数換算表!$D$15,IF(Z33="ベスト8",[2]点数換算表!$E$15,IF(Z33="ベスト16",[2]点数換算表!$F$15,""))))))</f>
        <v>32</v>
      </c>
      <c r="AB33" s="15"/>
      <c r="AC33" s="13">
        <f>IF(AB33="",0,IF(AB33="優勝",[2]点数換算表!$B$16,IF(AB33="準優勝",[2]点数換算表!$C$16,IF(AB33="ベスト4",[2]点数換算表!$D$16,IF(AB33="ベスト8",[2]点数換算表!$E$16,IF(AB33="ベスト16",[2]点数換算表!$F$16,IF(AB33="ベスト32",[2]点数換算表!$G$16,"")))))))</f>
        <v>0</v>
      </c>
      <c r="AD33" s="15"/>
      <c r="AE33" s="13">
        <f>IF(AD33="",0,IF(AD33="優勝",[2]点数換算表!$B$17,IF(AD33="準優勝",[2]点数換算表!$C$17,IF(AD33="ベスト4",[2]点数換算表!$D$17,IF(AD33="ベスト8",[2]点数換算表!$E$17,IF(AD33="ベスト16",[2]点数換算表!$F$17,IF(AD33="ベスト32",[2]点数換算表!$G$17,"")))))))</f>
        <v>0</v>
      </c>
      <c r="AF33" s="15"/>
      <c r="AG33" s="13">
        <f>IF(AF33="",0,IF(AF33="優勝",[2]点数換算表!$B$18,IF(AF33="準優勝",[2]点数換算表!$C$18,IF(AF33="ベスト4",[2]点数換算表!$D$18,IF(AF33="ベスト8",[2]点数換算表!$E$18,[2]点数換算表!$F$18)))))</f>
        <v>0</v>
      </c>
      <c r="AH33" s="15"/>
      <c r="AI33" s="13">
        <f>IF(AH33="",0,IF(AH33="優勝",[2]点数換算表!$B$19,IF(AH33="準優勝",[2]点数換算表!$C$19,IF(AH33="ベスト4",[2]点数換算表!$D$19,IF(AH33="ベスト8",[2]点数換算表!$E$19,[2]点数換算表!$F$19)))))</f>
        <v>0</v>
      </c>
    </row>
    <row r="34" spans="1:35">
      <c r="A34" s="13">
        <v>31</v>
      </c>
      <c r="B34" s="15" t="s">
        <v>111</v>
      </c>
      <c r="C34" s="15" t="s">
        <v>51</v>
      </c>
      <c r="D34" s="15">
        <v>2</v>
      </c>
      <c r="E34" s="16" t="s">
        <v>177</v>
      </c>
      <c r="F34" s="26" t="s">
        <v>539</v>
      </c>
      <c r="G34" s="13">
        <f t="shared" si="1"/>
        <v>110</v>
      </c>
      <c r="H34" s="15"/>
      <c r="I34" s="13">
        <f>IF(H34="",0,IF(H34="優勝",[2]点数換算表!$B$2,IF(H34="準優勝",[2]点数換算表!$C$2,IF(H34="ベスト4",[2]点数換算表!$D$2,[2]点数換算表!$E$2))))</f>
        <v>0</v>
      </c>
      <c r="J34" s="15"/>
      <c r="K34" s="13">
        <f>IF(J34="",0,IF(J34="優勝",[2]点数換算表!$B$3,IF(J34="準優勝",[2]点数換算表!$C$3,IF(J34="ベスト4",[2]点数換算表!$D$3,[2]点数換算表!$E$3))))</f>
        <v>0</v>
      </c>
      <c r="L34" s="15" t="s">
        <v>7</v>
      </c>
      <c r="M34" s="13">
        <f>IF(L34="",0,IF(L34="優勝",[2]点数換算表!$B$4,IF(L34="準優勝",[2]点数換算表!$C$4,IF(L34="ベスト4",[2]点数換算表!$D$4,IF(L34="ベスト8",[2]点数換算表!$E$4,IF(L34="ベスト16",[2]点数換算表!$F$4,""))))))</f>
        <v>20</v>
      </c>
      <c r="N34" s="15" t="s">
        <v>135</v>
      </c>
      <c r="O34" s="13">
        <f>IF(N34="",0,IF(N34="優勝",点数換算表!$B$5,IF(N34="準優勝",点数換算表!$C$5,IF(N34="ベスト4",点数換算表!$D$5,IF(N34="ベスト8",点数換算表!$E$5,IF(N34="ベスト16",点数換算表!$F$5,IF(N34="ベスト32",点数換算表!$G$5,"")))))))</f>
        <v>50</v>
      </c>
      <c r="P34" s="15"/>
      <c r="Q34" s="13">
        <f>IF(P34="",0,IF(P34="優勝",[2]点数換算表!$B$6,IF(P34="準優勝",[2]点数換算表!$C$6,IF(P34="ベスト4",[2]点数換算表!$D$6,IF(P34="ベスト8",[2]点数換算表!$E$6,IF(P34="ベスト16",[2]点数換算表!$F$6,IF(P34="ベスト32",[2]点数換算表!$G$6,"")))))))</f>
        <v>0</v>
      </c>
      <c r="R34" s="15"/>
      <c r="S34" s="13">
        <f>IF(R34="",0,IF(R34="優勝",[2]点数換算表!$B$7,IF(R34="準優勝",[2]点数換算表!$C$7,IF(R34="ベスト4",[2]点数換算表!$D$7,IF(R34="ベスト8",[2]点数換算表!$E$7,[2]点数換算表!$F$7)))))</f>
        <v>0</v>
      </c>
      <c r="T34" s="15"/>
      <c r="U34" s="13">
        <f>IF(T34="",0,IF(T34="優勝",[2]点数換算表!$B$8,IF(T34="準優勝",[2]点数換算表!$C$8,IF(T34="ベスト4",[2]点数換算表!$D$8,IF(T34="ベスト8",[2]点数換算表!$E$8,[2]点数換算表!$F$8)))))</f>
        <v>0</v>
      </c>
      <c r="V34" s="15"/>
      <c r="W34" s="13">
        <f>IF(V34="",0,IF(V34="優勝",[2]点数換算表!$B$13,IF(V34="準優勝",[2]点数換算表!$C$13,IF(V34="ベスト4",[2]点数換算表!$D$13,[2]点数換算表!$E$13))))</f>
        <v>0</v>
      </c>
      <c r="X34" s="15"/>
      <c r="Y34" s="13">
        <f>IF(X34="",0,IF(X34="優勝",[2]点数換算表!$B$14,IF(X34="準優勝",[2]点数換算表!$C$14,IF(X34="ベスト4",[2]点数換算表!$D$14,[2]点数換算表!$E$14))))</f>
        <v>0</v>
      </c>
      <c r="Z34" s="15"/>
      <c r="AA34" s="13">
        <f>IF(Z34="",0,IF(Z34="優勝",[2]点数換算表!$B$15,IF(Z34="準優勝",[2]点数換算表!$C$15,IF(Z34="ベスト4",[2]点数換算表!$D$15,IF(Z34="ベスト8",[2]点数換算表!$E$15,IF(Z34="ベスト16",[2]点数換算表!$F$15,""))))))</f>
        <v>0</v>
      </c>
      <c r="AB34" s="15" t="s">
        <v>135</v>
      </c>
      <c r="AC34" s="13">
        <f>IF(AB34="",0,IF(AB34="優勝",[2]点数換算表!$B$16,IF(AB34="準優勝",[2]点数換算表!$C$16,IF(AB34="ベスト4",[2]点数換算表!$D$16,IF(AB34="ベスト8",[2]点数換算表!$E$16,IF(AB34="ベスト16",[2]点数換算表!$F$16,IF(AB34="ベスト32",[2]点数換算表!$G$16,"")))))))</f>
        <v>40</v>
      </c>
      <c r="AD34" s="15"/>
      <c r="AE34" s="13">
        <f>IF(AD34="",0,IF(AD34="優勝",[2]点数換算表!$B$17,IF(AD34="準優勝",[2]点数換算表!$C$17,IF(AD34="ベスト4",[2]点数換算表!$D$17,IF(AD34="ベスト8",[2]点数換算表!$E$17,IF(AD34="ベスト16",[2]点数換算表!$F$17,IF(AD34="ベスト32",[2]点数換算表!$G$17,"")))))))</f>
        <v>0</v>
      </c>
      <c r="AF34" s="15"/>
      <c r="AG34" s="13">
        <f>IF(AF34="",0,IF(AF34="優勝",[2]点数換算表!$B$18,IF(AF34="準優勝",[2]点数換算表!$C$18,IF(AF34="ベスト4",[2]点数換算表!$D$18,IF(AF34="ベスト8",[2]点数換算表!$E$18,[2]点数換算表!$F$18)))))</f>
        <v>0</v>
      </c>
      <c r="AH34" s="15"/>
      <c r="AI34" s="13">
        <f>IF(AH34="",0,IF(AH34="優勝",[2]点数換算表!$B$19,IF(AH34="準優勝",[2]点数換算表!$C$19,IF(AH34="ベスト4",[2]点数換算表!$D$19,IF(AH34="ベスト8",[2]点数換算表!$E$19,[2]点数換算表!$F$19)))))</f>
        <v>0</v>
      </c>
    </row>
    <row r="35" spans="1:35">
      <c r="A35" s="13">
        <v>32</v>
      </c>
      <c r="B35" s="15" t="s">
        <v>259</v>
      </c>
      <c r="C35" s="15" t="s">
        <v>249</v>
      </c>
      <c r="D35" s="15">
        <v>3</v>
      </c>
      <c r="E35" s="19" t="s">
        <v>250</v>
      </c>
      <c r="F35" s="28" t="s">
        <v>540</v>
      </c>
      <c r="G35" s="13">
        <f t="shared" si="1"/>
        <v>110</v>
      </c>
      <c r="H35" s="15"/>
      <c r="I35" s="13">
        <f>IF(H35="",0,IF(H35="優勝",[2]点数換算表!$B$2,IF(H35="準優勝",[2]点数換算表!$C$2,IF(H35="ベスト4",[2]点数換算表!$D$2,[2]点数換算表!$E$2))))</f>
        <v>0</v>
      </c>
      <c r="J35" s="15"/>
      <c r="K35" s="13">
        <f>IF(J35="",0,IF(J35="優勝",[2]点数換算表!$B$3,IF(J35="準優勝",[2]点数換算表!$C$3,IF(J35="ベスト4",[2]点数換算表!$D$3,[2]点数換算表!$E$3))))</f>
        <v>0</v>
      </c>
      <c r="L35" s="15" t="s">
        <v>6</v>
      </c>
      <c r="M35" s="13">
        <f>IF(L35="",0,IF(L35="優勝",[2]点数換算表!$B$4,IF(L35="準優勝",[2]点数換算表!$C$4,IF(L35="ベスト4",[2]点数換算表!$D$4,IF(L35="ベスト8",[2]点数換算表!$E$4,IF(L35="ベスト16",[2]点数換算表!$F$4,""))))))</f>
        <v>60</v>
      </c>
      <c r="N35" s="15" t="s">
        <v>135</v>
      </c>
      <c r="O35" s="13">
        <f>IF(N35="",0,IF(N35="優勝",点数換算表!$B$5,IF(N35="準優勝",点数換算表!$C$5,IF(N35="ベスト4",点数換算表!$D$5,IF(N35="ベスト8",点数換算表!$E$5,IF(N35="ベスト16",点数換算表!$F$5,IF(N35="ベスト32",点数換算表!$G$5,"")))))))</f>
        <v>50</v>
      </c>
      <c r="P35" s="15"/>
      <c r="Q35" s="13">
        <f>IF(P35="",0,IF(P35="優勝",[2]点数換算表!$B$6,IF(P35="準優勝",[2]点数換算表!$C$6,IF(P35="ベスト4",[2]点数換算表!$D$6,IF(P35="ベスト8",[2]点数換算表!$E$6,IF(P35="ベスト16",[2]点数換算表!$F$6,IF(P35="ベスト32",[2]点数換算表!$G$6,"")))))))</f>
        <v>0</v>
      </c>
      <c r="R35" s="15"/>
      <c r="S35" s="13">
        <f>IF(R35="",0,IF(R35="優勝",[2]点数換算表!$B$7,IF(R35="準優勝",[2]点数換算表!$C$7,IF(R35="ベスト4",[2]点数換算表!$D$7,IF(R35="ベスト8",[2]点数換算表!$E$7,[2]点数換算表!$F$7)))))</f>
        <v>0</v>
      </c>
      <c r="T35" s="15"/>
      <c r="U35" s="13">
        <f>IF(T35="",0,IF(T35="優勝",[2]点数換算表!$B$8,IF(T35="準優勝",[2]点数換算表!$C$8,IF(T35="ベスト4",[2]点数換算表!$D$8,IF(T35="ベスト8",[2]点数換算表!$E$8,[2]点数換算表!$F$8)))))</f>
        <v>0</v>
      </c>
      <c r="V35" s="15"/>
      <c r="W35" s="13">
        <f>IF(V35="",0,IF(V35="優勝",[2]点数換算表!$B$13,IF(V35="準優勝",[2]点数換算表!$C$13,IF(V35="ベスト4",[2]点数換算表!$D$13,[2]点数換算表!$E$13))))</f>
        <v>0</v>
      </c>
      <c r="X35" s="15"/>
      <c r="Y35" s="13">
        <f>IF(X35="",0,IF(X35="優勝",[2]点数換算表!$B$14,IF(X35="準優勝",[2]点数換算表!$C$14,IF(X35="ベスト4",[2]点数換算表!$D$14,[2]点数換算表!$E$14))))</f>
        <v>0</v>
      </c>
      <c r="Z35" s="15"/>
      <c r="AA35" s="13">
        <f>IF(Z35="",0,IF(Z35="優勝",[2]点数換算表!$B$15,IF(Z35="準優勝",[2]点数換算表!$C$15,IF(Z35="ベスト4",[2]点数換算表!$D$15,IF(Z35="ベスト8",[2]点数換算表!$E$15,IF(Z35="ベスト16",[2]点数換算表!$F$15,""))))))</f>
        <v>0</v>
      </c>
      <c r="AB35" s="15"/>
      <c r="AC35" s="13">
        <f>IF(AB35="",0,IF(AB35="優勝",[2]点数換算表!$B$16,IF(AB35="準優勝",[2]点数換算表!$C$16,IF(AB35="ベスト4",[2]点数換算表!$D$16,IF(AB35="ベスト8",[2]点数換算表!$E$16,IF(AB35="ベスト16",[2]点数換算表!$F$16,IF(AB35="ベスト32",[2]点数換算表!$G$16,"")))))))</f>
        <v>0</v>
      </c>
      <c r="AD35" s="15"/>
      <c r="AE35" s="13">
        <f>IF(AD35="",0,IF(AD35="優勝",[2]点数換算表!$B$17,IF(AD35="準優勝",[2]点数換算表!$C$17,IF(AD35="ベスト4",[2]点数換算表!$D$17,IF(AD35="ベスト8",[2]点数換算表!$E$17,IF(AD35="ベスト16",[2]点数換算表!$F$17,IF(AD35="ベスト32",[2]点数換算表!$G$17,"")))))))</f>
        <v>0</v>
      </c>
      <c r="AF35" s="15"/>
      <c r="AG35" s="13">
        <f>IF(AF35="",0,IF(AF35="優勝",[2]点数換算表!$B$18,IF(AF35="準優勝",[2]点数換算表!$C$18,IF(AF35="ベスト4",[2]点数換算表!$D$18,IF(AF35="ベスト8",[2]点数換算表!$E$18,[2]点数換算表!$F$18)))))</f>
        <v>0</v>
      </c>
      <c r="AH35" s="15"/>
      <c r="AI35" s="13">
        <f>IF(AH35="",0,IF(AH35="優勝",[2]点数換算表!$B$19,IF(AH35="準優勝",[2]点数換算表!$C$19,IF(AH35="ベスト4",[2]点数換算表!$D$19,IF(AH35="ベスト8",[2]点数換算表!$E$19,[2]点数換算表!$F$19)))))</f>
        <v>0</v>
      </c>
    </row>
    <row r="36" spans="1:35">
      <c r="A36" s="13">
        <v>33</v>
      </c>
      <c r="B36" s="15" t="s">
        <v>307</v>
      </c>
      <c r="C36" s="15" t="s">
        <v>291</v>
      </c>
      <c r="D36" s="15">
        <v>2</v>
      </c>
      <c r="E36" s="20" t="s">
        <v>289</v>
      </c>
      <c r="F36" s="28" t="s">
        <v>540</v>
      </c>
      <c r="G36" s="13">
        <f t="shared" si="1"/>
        <v>108</v>
      </c>
      <c r="H36" s="15"/>
      <c r="I36" s="13">
        <f>IF(H36="",0,IF(H36="優勝",[2]点数換算表!$B$2,IF(H36="準優勝",[2]点数換算表!$C$2,IF(H36="ベスト4",[2]点数換算表!$D$2,[2]点数換算表!$E$2))))</f>
        <v>0</v>
      </c>
      <c r="J36" s="15"/>
      <c r="K36" s="13">
        <f>IF(J36="",0,IF(J36="優勝",[2]点数換算表!$B$3,IF(J36="準優勝",[2]点数換算表!$C$3,IF(J36="ベスト4",[2]点数換算表!$D$3,[2]点数換算表!$E$3))))</f>
        <v>0</v>
      </c>
      <c r="L36" s="15" t="s">
        <v>6</v>
      </c>
      <c r="M36" s="13">
        <f>IF(L36="",0,IF(L36="優勝",[2]点数換算表!$B$4,IF(L36="準優勝",[2]点数換算表!$C$4,IF(L36="ベスト4",[2]点数換算表!$D$4,IF(L36="ベスト8",[2]点数換算表!$E$4,IF(L36="ベスト16",[2]点数換算表!$F$4,""))))))</f>
        <v>60</v>
      </c>
      <c r="N36" s="15"/>
      <c r="O36" s="13">
        <f>IF(N36="",0,IF(N36="優勝",点数換算表!$B$5,IF(N36="準優勝",点数換算表!$C$5,IF(N36="ベスト4",点数換算表!$D$5,IF(N36="ベスト8",点数換算表!$E$5,IF(N36="ベスト16",点数換算表!$F$5,IF(N36="ベスト32",点数換算表!$G$5,"")))))))</f>
        <v>0</v>
      </c>
      <c r="P36" s="15"/>
      <c r="Q36" s="13">
        <f>IF(P36="",0,IF(P36="優勝",[2]点数換算表!$B$6,IF(P36="準優勝",[2]点数換算表!$C$6,IF(P36="ベスト4",[2]点数換算表!$D$6,IF(P36="ベスト8",[2]点数換算表!$E$6,IF(P36="ベスト16",[2]点数換算表!$F$6,IF(P36="ベスト32",[2]点数換算表!$G$6,"")))))))</f>
        <v>0</v>
      </c>
      <c r="R36" s="15"/>
      <c r="S36" s="13">
        <f>IF(R36="",0,IF(R36="優勝",[2]点数換算表!$B$7,IF(R36="準優勝",[2]点数換算表!$C$7,IF(R36="ベスト4",[2]点数換算表!$D$7,IF(R36="ベスト8",[2]点数換算表!$E$7,[2]点数換算表!$F$7)))))</f>
        <v>0</v>
      </c>
      <c r="T36" s="15"/>
      <c r="U36" s="13">
        <f>IF(T36="",0,IF(T36="優勝",[2]点数換算表!$B$8,IF(T36="準優勝",[2]点数換算表!$C$8,IF(T36="ベスト4",[2]点数換算表!$D$8,IF(T36="ベスト8",[2]点数換算表!$E$8,[2]点数換算表!$F$8)))))</f>
        <v>0</v>
      </c>
      <c r="V36" s="15"/>
      <c r="W36" s="13">
        <f>IF(V36="",0,IF(V36="優勝",[2]点数換算表!$B$13,IF(V36="準優勝",[2]点数換算表!$C$13,IF(V36="ベスト4",[2]点数換算表!$D$13,[2]点数換算表!$E$13))))</f>
        <v>0</v>
      </c>
      <c r="X36" s="15"/>
      <c r="Y36" s="13">
        <f>IF(X36="",0,IF(X36="優勝",[2]点数換算表!$B$14,IF(X36="準優勝",[2]点数換算表!$C$14,IF(X36="ベスト4",[2]点数換算表!$D$14,[2]点数換算表!$E$14))))</f>
        <v>0</v>
      </c>
      <c r="Z36" s="15" t="s">
        <v>6</v>
      </c>
      <c r="AA36" s="13">
        <f>IF(Z36="",0,IF(Z36="優勝",[2]点数換算表!$B$15,IF(Z36="準優勝",[2]点数換算表!$C$15,IF(Z36="ベスト4",[2]点数換算表!$D$15,IF(Z36="ベスト8",[2]点数換算表!$E$15,IF(Z36="ベスト16",[2]点数換算表!$F$15,""))))))</f>
        <v>48</v>
      </c>
      <c r="AB36" s="15"/>
      <c r="AC36" s="13">
        <f>IF(AB36="",0,IF(AB36="優勝",[2]点数換算表!$B$16,IF(AB36="準優勝",[2]点数換算表!$C$16,IF(AB36="ベスト4",[2]点数換算表!$D$16,IF(AB36="ベスト8",[2]点数換算表!$E$16,IF(AB36="ベスト16",[2]点数換算表!$F$16,IF(AB36="ベスト32",[2]点数換算表!$G$16,"")))))))</f>
        <v>0</v>
      </c>
      <c r="AD36" s="15"/>
      <c r="AE36" s="13">
        <f>IF(AD36="",0,IF(AD36="優勝",[2]点数換算表!$B$17,IF(AD36="準優勝",[2]点数換算表!$C$17,IF(AD36="ベスト4",[2]点数換算表!$D$17,IF(AD36="ベスト8",[2]点数換算表!$E$17,IF(AD36="ベスト16",[2]点数換算表!$F$17,IF(AD36="ベスト32",[2]点数換算表!$G$17,"")))))))</f>
        <v>0</v>
      </c>
      <c r="AF36" s="15"/>
      <c r="AG36" s="13">
        <f>IF(AF36="",0,IF(AF36="優勝",[2]点数換算表!$B$18,IF(AF36="準優勝",[2]点数換算表!$C$18,IF(AF36="ベスト4",[2]点数換算表!$D$18,IF(AF36="ベスト8",[2]点数換算表!$E$18,[2]点数換算表!$F$18)))))</f>
        <v>0</v>
      </c>
      <c r="AH36" s="15"/>
      <c r="AI36" s="13">
        <f>IF(AH36="",0,IF(AH36="優勝",[2]点数換算表!$B$19,IF(AH36="準優勝",[2]点数換算表!$C$19,IF(AH36="ベスト4",[2]点数換算表!$D$19,IF(AH36="ベスト8",[2]点数換算表!$E$19,[2]点数換算表!$F$19)))))</f>
        <v>0</v>
      </c>
    </row>
    <row r="37" spans="1:35">
      <c r="A37" s="13">
        <v>34</v>
      </c>
      <c r="B37" s="15" t="s">
        <v>704</v>
      </c>
      <c r="C37" s="15" t="s">
        <v>708</v>
      </c>
      <c r="D37" s="15">
        <v>1</v>
      </c>
      <c r="E37" s="17" t="s">
        <v>179</v>
      </c>
      <c r="F37" s="28" t="s">
        <v>540</v>
      </c>
      <c r="G37" s="13">
        <f t="shared" si="1"/>
        <v>100</v>
      </c>
      <c r="H37" s="15"/>
      <c r="I37" s="13">
        <f>IF(H37="",0,IF(H37="優勝",[2]点数換算表!$B$2,IF(H37="準優勝",[2]点数換算表!$C$2,IF(H37="ベスト4",[2]点数換算表!$D$2,[2]点数換算表!$E$2))))</f>
        <v>0</v>
      </c>
      <c r="J37" s="15"/>
      <c r="K37" s="13">
        <f>IF(J37="",0,IF(J37="優勝",[2]点数換算表!$B$3,IF(J37="準優勝",[2]点数換算表!$C$3,IF(J37="ベスト4",[2]点数換算表!$D$3,[2]点数換算表!$E$3))))</f>
        <v>0</v>
      </c>
      <c r="L37" s="15"/>
      <c r="M37" s="13">
        <f>IF(L37="",0,IF(L37="優勝",[2]点数換算表!$B$4,IF(L37="準優勝",[2]点数換算表!$C$4,IF(L37="ベスト4",[2]点数換算表!$D$4,IF(L37="ベスト8",[2]点数換算表!$E$4,IF(L37="ベスト16",[2]点数換算表!$F$4,""))))))</f>
        <v>0</v>
      </c>
      <c r="N37" s="15" t="s">
        <v>7</v>
      </c>
      <c r="O37" s="13">
        <f>IF(N37="",0,IF(N37="優勝",点数換算表!$B$5,IF(N37="準優勝",点数換算表!$C$5,IF(N37="ベスト4",点数換算表!$D$5,IF(N37="ベスト8",点数換算表!$E$5,IF(N37="ベスト16",点数換算表!$F$5,IF(N37="ベスト32",点数換算表!$G$5,"")))))))</f>
        <v>100</v>
      </c>
      <c r="P37" s="15"/>
      <c r="Q37" s="13">
        <f>IF(P37="",0,IF(P37="優勝",[2]点数換算表!$B$6,IF(P37="準優勝",[2]点数換算表!$C$6,IF(P37="ベスト4",[2]点数換算表!$D$6,IF(P37="ベスト8",[2]点数換算表!$E$6,IF(P37="ベスト16",[2]点数換算表!$F$6,IF(P37="ベスト32",[2]点数換算表!$G$6,"")))))))</f>
        <v>0</v>
      </c>
      <c r="R37" s="15"/>
      <c r="S37" s="13">
        <f>IF(R37="",0,IF(R37="優勝",[2]点数換算表!$B$7,IF(R37="準優勝",[2]点数換算表!$C$7,IF(R37="ベスト4",[2]点数換算表!$D$7,IF(R37="ベスト8",[2]点数換算表!$E$7,[2]点数換算表!$F$7)))))</f>
        <v>0</v>
      </c>
      <c r="T37" s="15"/>
      <c r="U37" s="13">
        <f>IF(T37="",0,IF(T37="優勝",[2]点数換算表!$B$8,IF(T37="準優勝",[2]点数換算表!$C$8,IF(T37="ベスト4",[2]点数換算表!$D$8,IF(T37="ベスト8",[2]点数換算表!$E$8,[2]点数換算表!$F$8)))))</f>
        <v>0</v>
      </c>
      <c r="V37" s="15"/>
      <c r="W37" s="13">
        <f>IF(V37="",0,IF(V37="優勝",[2]点数換算表!$B$13,IF(V37="準優勝",[2]点数換算表!$C$13,IF(V37="ベスト4",[2]点数換算表!$D$13,[2]点数換算表!$E$13))))</f>
        <v>0</v>
      </c>
      <c r="X37" s="15"/>
      <c r="Y37" s="13">
        <f>IF(X37="",0,IF(X37="優勝",[2]点数換算表!$B$14,IF(X37="準優勝",[2]点数換算表!$C$14,IF(X37="ベスト4",[2]点数換算表!$D$14,[2]点数換算表!$E$14))))</f>
        <v>0</v>
      </c>
      <c r="Z37" s="15"/>
      <c r="AA37" s="13">
        <f>IF(Z37="",0,IF(Z37="優勝",[2]点数換算表!$B$15,IF(Z37="準優勝",[2]点数換算表!$C$15,IF(Z37="ベスト4",[2]点数換算表!$D$15,IF(Z37="ベスト8",[2]点数換算表!$E$15,IF(Z37="ベスト16",[2]点数換算表!$F$15,""))))))</f>
        <v>0</v>
      </c>
      <c r="AB37" s="15"/>
      <c r="AC37" s="13">
        <f>IF(AB37="",0,IF(AB37="優勝",[2]点数換算表!$B$16,IF(AB37="準優勝",[2]点数換算表!$C$16,IF(AB37="ベスト4",[2]点数換算表!$D$16,IF(AB37="ベスト8",[2]点数換算表!$E$16,IF(AB37="ベスト16",[2]点数換算表!$F$16,IF(AB37="ベスト32",[2]点数換算表!$G$16,"")))))))</f>
        <v>0</v>
      </c>
      <c r="AD37" s="15"/>
      <c r="AE37" s="13">
        <f>IF(AD37="",0,IF(AD37="優勝",[2]点数換算表!$B$17,IF(AD37="準優勝",[2]点数換算表!$C$17,IF(AD37="ベスト4",[2]点数換算表!$D$17,IF(AD37="ベスト8",[2]点数換算表!$E$17,IF(AD37="ベスト16",[2]点数換算表!$F$17,IF(AD37="ベスト32",[2]点数換算表!$G$17,"")))))))</f>
        <v>0</v>
      </c>
      <c r="AF37" s="15"/>
      <c r="AG37" s="13">
        <f>IF(AF37="",0,IF(AF37="優勝",[2]点数換算表!$B$18,IF(AF37="準優勝",[2]点数換算表!$C$18,IF(AF37="ベスト4",[2]点数換算表!$D$18,IF(AF37="ベスト8",[2]点数換算表!$E$18,[2]点数換算表!$F$18)))))</f>
        <v>0</v>
      </c>
      <c r="AH37" s="15"/>
      <c r="AI37" s="13">
        <f>IF(AH37="",0,IF(AH37="優勝",[2]点数換算表!$B$19,IF(AH37="準優勝",[2]点数換算表!$C$19,IF(AH37="ベスト4",[2]点数換算表!$D$19,IF(AH37="ベスト8",[2]点数換算表!$E$19,[2]点数換算表!$F$19)))))</f>
        <v>0</v>
      </c>
    </row>
    <row r="38" spans="1:35">
      <c r="A38" s="13">
        <v>35</v>
      </c>
      <c r="B38" s="15" t="s">
        <v>705</v>
      </c>
      <c r="C38" s="15" t="s">
        <v>708</v>
      </c>
      <c r="D38" s="15">
        <v>2</v>
      </c>
      <c r="E38" s="17" t="s">
        <v>179</v>
      </c>
      <c r="F38" s="28" t="s">
        <v>540</v>
      </c>
      <c r="G38" s="13">
        <f t="shared" ref="G38:G57" si="2">MAX(I38,K38)+SUM(M38:U38)+MAX(W38,Y38)+SUM(AA38:AI38)</f>
        <v>100</v>
      </c>
      <c r="H38" s="15"/>
      <c r="I38" s="13">
        <f>IF(H38="",0,IF(H38="優勝",[2]点数換算表!$B$2,IF(H38="準優勝",[2]点数換算表!$C$2,IF(H38="ベスト4",[2]点数換算表!$D$2,[2]点数換算表!$E$2))))</f>
        <v>0</v>
      </c>
      <c r="J38" s="15"/>
      <c r="K38" s="13">
        <f>IF(J38="",0,IF(J38="優勝",[2]点数換算表!$B$3,IF(J38="準優勝",[2]点数換算表!$C$3,IF(J38="ベスト4",[2]点数換算表!$D$3,[2]点数換算表!$E$3))))</f>
        <v>0</v>
      </c>
      <c r="L38" s="15"/>
      <c r="M38" s="13">
        <f>IF(L38="",0,IF(L38="優勝",[2]点数換算表!$B$4,IF(L38="準優勝",[2]点数換算表!$C$4,IF(L38="ベスト4",[2]点数換算表!$D$4,IF(L38="ベスト8",[2]点数換算表!$E$4,IF(L38="ベスト16",[2]点数換算表!$F$4,""))))))</f>
        <v>0</v>
      </c>
      <c r="N38" s="15" t="s">
        <v>7</v>
      </c>
      <c r="O38" s="13">
        <f>IF(N38="",0,IF(N38="優勝",点数換算表!$B$5,IF(N38="準優勝",点数換算表!$C$5,IF(N38="ベスト4",点数換算表!$D$5,IF(N38="ベスト8",点数換算表!$E$5,IF(N38="ベスト16",点数換算表!$F$5,IF(N38="ベスト32",点数換算表!$G$5,"")))))))</f>
        <v>100</v>
      </c>
      <c r="P38" s="15"/>
      <c r="Q38" s="13">
        <f>IF(P38="",0,IF(P38="優勝",[2]点数換算表!$B$6,IF(P38="準優勝",[2]点数換算表!$C$6,IF(P38="ベスト4",[2]点数換算表!$D$6,IF(P38="ベスト8",[2]点数換算表!$E$6,IF(P38="ベスト16",[2]点数換算表!$F$6,IF(P38="ベスト32",[2]点数換算表!$G$6,"")))))))</f>
        <v>0</v>
      </c>
      <c r="R38" s="15"/>
      <c r="S38" s="13">
        <f>IF(R38="",0,IF(R38="優勝",[2]点数換算表!$B$7,IF(R38="準優勝",[2]点数換算表!$C$7,IF(R38="ベスト4",[2]点数換算表!$D$7,IF(R38="ベスト8",[2]点数換算表!$E$7,[2]点数換算表!$F$7)))))</f>
        <v>0</v>
      </c>
      <c r="T38" s="15"/>
      <c r="U38" s="13">
        <f>IF(T38="",0,IF(T38="優勝",[2]点数換算表!$B$8,IF(T38="準優勝",[2]点数換算表!$C$8,IF(T38="ベスト4",[2]点数換算表!$D$8,IF(T38="ベスト8",[2]点数換算表!$E$8,[2]点数換算表!$F$8)))))</f>
        <v>0</v>
      </c>
      <c r="V38" s="15"/>
      <c r="W38" s="13">
        <f>IF(V38="",0,IF(V38="優勝",[2]点数換算表!$B$13,IF(V38="準優勝",[2]点数換算表!$C$13,IF(V38="ベスト4",[2]点数換算表!$D$13,[2]点数換算表!$E$13))))</f>
        <v>0</v>
      </c>
      <c r="X38" s="15"/>
      <c r="Y38" s="13">
        <f>IF(X38="",0,IF(X38="優勝",[2]点数換算表!$B$14,IF(X38="準優勝",[2]点数換算表!$C$14,IF(X38="ベスト4",[2]点数換算表!$D$14,[2]点数換算表!$E$14))))</f>
        <v>0</v>
      </c>
      <c r="Z38" s="15"/>
      <c r="AA38" s="13">
        <f>IF(Z38="",0,IF(Z38="優勝",[2]点数換算表!$B$15,IF(Z38="準優勝",[2]点数換算表!$C$15,IF(Z38="ベスト4",[2]点数換算表!$D$15,IF(Z38="ベスト8",[2]点数換算表!$E$15,IF(Z38="ベスト16",[2]点数換算表!$F$15,""))))))</f>
        <v>0</v>
      </c>
      <c r="AB38" s="15"/>
      <c r="AC38" s="13">
        <f>IF(AB38="",0,IF(AB38="優勝",[2]点数換算表!$B$16,IF(AB38="準優勝",[2]点数換算表!$C$16,IF(AB38="ベスト4",[2]点数換算表!$D$16,IF(AB38="ベスト8",[2]点数換算表!$E$16,IF(AB38="ベスト16",[2]点数換算表!$F$16,IF(AB38="ベスト32",[2]点数換算表!$G$16,"")))))))</f>
        <v>0</v>
      </c>
      <c r="AD38" s="15"/>
      <c r="AE38" s="13">
        <f>IF(AD38="",0,IF(AD38="優勝",[2]点数換算表!$B$17,IF(AD38="準優勝",[2]点数換算表!$C$17,IF(AD38="ベスト4",[2]点数換算表!$D$17,IF(AD38="ベスト8",[2]点数換算表!$E$17,IF(AD38="ベスト16",[2]点数換算表!$F$17,IF(AD38="ベスト32",[2]点数換算表!$G$17,"")))))))</f>
        <v>0</v>
      </c>
      <c r="AF38" s="15"/>
      <c r="AG38" s="13">
        <f>IF(AF38="",0,IF(AF38="優勝",[2]点数換算表!$B$18,IF(AF38="準優勝",[2]点数換算表!$C$18,IF(AF38="ベスト4",[2]点数換算表!$D$18,IF(AF38="ベスト8",[2]点数換算表!$E$18,[2]点数換算表!$F$18)))))</f>
        <v>0</v>
      </c>
      <c r="AH38" s="15"/>
      <c r="AI38" s="13">
        <f>IF(AH38="",0,IF(AH38="優勝",[2]点数換算表!$B$19,IF(AH38="準優勝",[2]点数換算表!$C$19,IF(AH38="ベスト4",[2]点数換算表!$D$19,IF(AH38="ベスト8",[2]点数換算表!$E$19,[2]点数換算表!$F$19)))))</f>
        <v>0</v>
      </c>
    </row>
    <row r="39" spans="1:35">
      <c r="A39" s="13">
        <v>36</v>
      </c>
      <c r="B39" s="13" t="s">
        <v>756</v>
      </c>
      <c r="C39" s="13" t="s">
        <v>543</v>
      </c>
      <c r="D39" s="13">
        <v>3</v>
      </c>
      <c r="E39" s="16" t="s">
        <v>177</v>
      </c>
      <c r="F39" s="26" t="s">
        <v>539</v>
      </c>
      <c r="G39" s="13">
        <f t="shared" si="2"/>
        <v>100</v>
      </c>
      <c r="H39" s="15"/>
      <c r="I39" s="13">
        <f>IF(H39="",0,IF(H39="優勝",[2]点数換算表!$B$2,IF(H39="準優勝",[2]点数換算表!$C$2,IF(H39="ベスト4",[2]点数換算表!$D$2,[2]点数換算表!$E$2))))</f>
        <v>0</v>
      </c>
      <c r="J39" s="15"/>
      <c r="K39" s="13">
        <f>IF(J39="",0,IF(J39="優勝",[2]点数換算表!$B$3,IF(J39="準優勝",[2]点数換算表!$C$3,IF(J39="ベスト4",[2]点数換算表!$D$3,[2]点数換算表!$E$3))))</f>
        <v>0</v>
      </c>
      <c r="L39" s="15"/>
      <c r="M39" s="13">
        <f>IF(L39="",0,IF(L39="優勝",[2]点数換算表!$B$4,IF(L39="準優勝",[2]点数換算表!$C$4,IF(L39="ベスト4",[2]点数換算表!$D$4,IF(L39="ベスト8",[2]点数換算表!$E$4,IF(L39="ベスト16",[2]点数換算表!$F$4,""))))))</f>
        <v>0</v>
      </c>
      <c r="N39" s="15" t="s">
        <v>7</v>
      </c>
      <c r="O39" s="13">
        <f>IF(N39="",0,IF(N39="優勝",点数換算表!$B$5,IF(N39="準優勝",点数換算表!$C$5,IF(N39="ベスト4",点数換算表!$D$5,IF(N39="ベスト8",点数換算表!$E$5,IF(N39="ベスト16",点数換算表!$F$5,IF(N39="ベスト32",点数換算表!$G$5,"")))))))</f>
        <v>100</v>
      </c>
      <c r="P39" s="15"/>
      <c r="Q39" s="13">
        <f>IF(P39="",0,IF(P39="優勝",[2]点数換算表!$B$6,IF(P39="準優勝",[2]点数換算表!$C$6,IF(P39="ベスト4",[2]点数換算表!$D$6,IF(P39="ベスト8",[2]点数換算表!$E$6,IF(P39="ベスト16",[2]点数換算表!$F$6,IF(P39="ベスト32",[2]点数換算表!$G$6,"")))))))</f>
        <v>0</v>
      </c>
      <c r="R39" s="15"/>
      <c r="S39" s="13">
        <f>IF(R39="",0,IF(R39="優勝",[2]点数換算表!$B$7,IF(R39="準優勝",[2]点数換算表!$C$7,IF(R39="ベスト4",[2]点数換算表!$D$7,IF(R39="ベスト8",[2]点数換算表!$E$7,[2]点数換算表!$F$7)))))</f>
        <v>0</v>
      </c>
      <c r="T39" s="15"/>
      <c r="U39" s="13">
        <f>IF(T39="",0,IF(T39="優勝",[2]点数換算表!$B$8,IF(T39="準優勝",[2]点数換算表!$C$8,IF(T39="ベスト4",[2]点数換算表!$D$8,IF(T39="ベスト8",[2]点数換算表!$E$8,[2]点数換算表!$F$8)))))</f>
        <v>0</v>
      </c>
      <c r="V39" s="15"/>
      <c r="W39" s="13">
        <f>IF(V39="",0,IF(V39="優勝",[2]点数換算表!$B$13,IF(V39="準優勝",[2]点数換算表!$C$13,IF(V39="ベスト4",[2]点数換算表!$D$13,[2]点数換算表!$E$13))))</f>
        <v>0</v>
      </c>
      <c r="X39" s="15"/>
      <c r="Y39" s="13">
        <f>IF(X39="",0,IF(X39="優勝",[2]点数換算表!$B$14,IF(X39="準優勝",[2]点数換算表!$C$14,IF(X39="ベスト4",[2]点数換算表!$D$14,[2]点数換算表!$E$14))))</f>
        <v>0</v>
      </c>
      <c r="Z39" s="15"/>
      <c r="AA39" s="13">
        <f>IF(Z39="",0,IF(Z39="優勝",[2]点数換算表!$B$15,IF(Z39="準優勝",[2]点数換算表!$C$15,IF(Z39="ベスト4",[2]点数換算表!$D$15,IF(Z39="ベスト8",[2]点数換算表!$E$15,IF(Z39="ベスト16",[2]点数換算表!$F$15,""))))))</f>
        <v>0</v>
      </c>
      <c r="AB39" s="15"/>
      <c r="AC39" s="13">
        <f>IF(AB39="",0,IF(AB39="優勝",[2]点数換算表!$B$16,IF(AB39="準優勝",[2]点数換算表!$C$16,IF(AB39="ベスト4",[2]点数換算表!$D$16,IF(AB39="ベスト8",[2]点数換算表!$E$16,IF(AB39="ベスト16",[2]点数換算表!$F$16,IF(AB39="ベスト32",[2]点数換算表!$G$16,"")))))))</f>
        <v>0</v>
      </c>
      <c r="AD39" s="15"/>
      <c r="AE39" s="13">
        <f>IF(AD39="",0,IF(AD39="優勝",[2]点数換算表!$B$17,IF(AD39="準優勝",[2]点数換算表!$C$17,IF(AD39="ベスト4",[2]点数換算表!$D$17,IF(AD39="ベスト8",[2]点数換算表!$E$17,IF(AD39="ベスト16",[2]点数換算表!$F$17,IF(AD39="ベスト32",[2]点数換算表!$G$17,"")))))))</f>
        <v>0</v>
      </c>
      <c r="AF39" s="15"/>
      <c r="AG39" s="13">
        <f>IF(AF39="",0,IF(AF39="優勝",[2]点数換算表!$B$18,IF(AF39="準優勝",[2]点数換算表!$C$18,IF(AF39="ベスト4",[2]点数換算表!$D$18,IF(AF39="ベスト8",[2]点数換算表!$E$18,[2]点数換算表!$F$18)))))</f>
        <v>0</v>
      </c>
      <c r="AH39" s="15"/>
      <c r="AI39" s="13">
        <f>IF(AH39="",0,IF(AH39="優勝",[2]点数換算表!$B$19,IF(AH39="準優勝",[2]点数換算表!$C$19,IF(AH39="ベスト4",[2]点数換算表!$D$19,IF(AH39="ベスト8",[2]点数換算表!$E$19,[2]点数換算表!$F$19)))))</f>
        <v>0</v>
      </c>
    </row>
    <row r="40" spans="1:35">
      <c r="A40" s="13">
        <v>37</v>
      </c>
      <c r="B40" s="15" t="s">
        <v>350</v>
      </c>
      <c r="C40" s="15" t="s">
        <v>351</v>
      </c>
      <c r="D40" s="15">
        <v>3</v>
      </c>
      <c r="E40" s="21" t="s">
        <v>333</v>
      </c>
      <c r="F40" s="28" t="s">
        <v>540</v>
      </c>
      <c r="G40" s="13">
        <f t="shared" si="2"/>
        <v>92</v>
      </c>
      <c r="H40" s="15"/>
      <c r="I40" s="13">
        <f>IF(H40="",0,IF(H40="優勝",[2]点数換算表!$B$2,IF(H40="準優勝",[2]点数換算表!$C$2,IF(H40="ベスト4",[2]点数換算表!$D$2,[2]点数換算表!$E$2))))</f>
        <v>0</v>
      </c>
      <c r="J40" s="15"/>
      <c r="K40" s="13">
        <f>IF(J40="",0,IF(J40="優勝",[2]点数換算表!$B$3,IF(J40="準優勝",[2]点数換算表!$C$3,IF(J40="ベスト4",[2]点数換算表!$D$3,[2]点数換算表!$E$3))))</f>
        <v>0</v>
      </c>
      <c r="L40" s="15" t="s">
        <v>6</v>
      </c>
      <c r="M40" s="13">
        <f>IF(L40="",0,IF(L40="優勝",[2]点数換算表!$B$4,IF(L40="準優勝",[2]点数換算表!$C$4,IF(L40="ベスト4",[2]点数換算表!$D$4,IF(L40="ベスト8",[2]点数換算表!$E$4,IF(L40="ベスト16",[2]点数換算表!$F$4,""))))))</f>
        <v>60</v>
      </c>
      <c r="N40" s="15"/>
      <c r="O40" s="13">
        <f>IF(N40="",0,IF(N40="優勝",点数換算表!$B$5,IF(N40="準優勝",点数換算表!$C$5,IF(N40="ベスト4",点数換算表!$D$5,IF(N40="ベスト8",点数換算表!$E$5,IF(N40="ベスト16",点数換算表!$F$5,IF(N40="ベスト32",点数換算表!$G$5,"")))))))</f>
        <v>0</v>
      </c>
      <c r="P40" s="15"/>
      <c r="Q40" s="13">
        <f>IF(P40="",0,IF(P40="優勝",[2]点数換算表!$B$6,IF(P40="準優勝",[2]点数換算表!$C$6,IF(P40="ベスト4",[2]点数換算表!$D$6,IF(P40="ベスト8",[2]点数換算表!$E$6,IF(P40="ベスト16",[2]点数換算表!$F$6,IF(P40="ベスト32",[2]点数換算表!$G$6,"")))))))</f>
        <v>0</v>
      </c>
      <c r="R40" s="15"/>
      <c r="S40" s="13">
        <f>IF(R40="",0,IF(R40="優勝",[2]点数換算表!$B$7,IF(R40="準優勝",[2]点数換算表!$C$7,IF(R40="ベスト4",[2]点数換算表!$D$7,IF(R40="ベスト8",[2]点数換算表!$E$7,[2]点数換算表!$F$7)))))</f>
        <v>0</v>
      </c>
      <c r="T40" s="15"/>
      <c r="U40" s="13">
        <f>IF(T40="",0,IF(T40="優勝",[2]点数換算表!$B$8,IF(T40="準優勝",[2]点数換算表!$C$8,IF(T40="ベスト4",[2]点数換算表!$D$8,IF(T40="ベスト8",[2]点数換算表!$E$8,[2]点数換算表!$F$8)))))</f>
        <v>0</v>
      </c>
      <c r="V40" s="15"/>
      <c r="W40" s="13">
        <f>IF(V40="",0,IF(V40="優勝",[2]点数換算表!$B$13,IF(V40="準優勝",[2]点数換算表!$C$13,IF(V40="ベスト4",[2]点数換算表!$D$13,[2]点数換算表!$E$13))))</f>
        <v>0</v>
      </c>
      <c r="X40" s="15"/>
      <c r="Y40" s="13">
        <f>IF(X40="",0,IF(X40="優勝",[2]点数換算表!$B$14,IF(X40="準優勝",[2]点数換算表!$C$14,IF(X40="ベスト4",[2]点数換算表!$D$14,[2]点数換算表!$E$14))))</f>
        <v>0</v>
      </c>
      <c r="Z40" s="15" t="s">
        <v>9</v>
      </c>
      <c r="AA40" s="13">
        <f>IF(Z40="",0,IF(Z40="優勝",[2]点数換算表!$B$15,IF(Z40="準優勝",[2]点数換算表!$C$15,IF(Z40="ベスト4",[2]点数換算表!$D$15,IF(Z40="ベスト8",[2]点数換算表!$E$15,IF(Z40="ベスト16",[2]点数換算表!$F$15,""))))))</f>
        <v>32</v>
      </c>
      <c r="AB40" s="15"/>
      <c r="AC40" s="13">
        <f>IF(AB40="",0,IF(AB40="優勝",[2]点数換算表!$B$16,IF(AB40="準優勝",[2]点数換算表!$C$16,IF(AB40="ベスト4",[2]点数換算表!$D$16,IF(AB40="ベスト8",[2]点数換算表!$E$16,IF(AB40="ベスト16",[2]点数換算表!$F$16,IF(AB40="ベスト32",[2]点数換算表!$G$16,"")))))))</f>
        <v>0</v>
      </c>
      <c r="AD40" s="15"/>
      <c r="AE40" s="13">
        <f>IF(AD40="",0,IF(AD40="優勝",[2]点数換算表!$B$17,IF(AD40="準優勝",[2]点数換算表!$C$17,IF(AD40="ベスト4",[2]点数換算表!$D$17,IF(AD40="ベスト8",[2]点数換算表!$E$17,IF(AD40="ベスト16",[2]点数換算表!$F$17,IF(AD40="ベスト32",[2]点数換算表!$G$17,"")))))))</f>
        <v>0</v>
      </c>
      <c r="AF40" s="15"/>
      <c r="AG40" s="13">
        <f>IF(AF40="",0,IF(AF40="優勝",[2]点数換算表!$B$18,IF(AF40="準優勝",[2]点数換算表!$C$18,IF(AF40="ベスト4",[2]点数換算表!$D$18,IF(AF40="ベスト8",[2]点数換算表!$E$18,[2]点数換算表!$F$18)))))</f>
        <v>0</v>
      </c>
      <c r="AH40" s="15"/>
      <c r="AI40" s="13">
        <f>IF(AH40="",0,IF(AH40="優勝",[2]点数換算表!$B$19,IF(AH40="準優勝",[2]点数換算表!$C$19,IF(AH40="ベスト4",[2]点数換算表!$D$19,IF(AH40="ベスト8",[2]点数換算表!$E$19,[2]点数換算表!$F$19)))))</f>
        <v>0</v>
      </c>
    </row>
    <row r="41" spans="1:35">
      <c r="A41" s="13">
        <v>38</v>
      </c>
      <c r="B41" s="15" t="s">
        <v>411</v>
      </c>
      <c r="C41" s="15" t="s">
        <v>398</v>
      </c>
      <c r="D41" s="15" t="s">
        <v>409</v>
      </c>
      <c r="E41" s="22" t="s">
        <v>389</v>
      </c>
      <c r="F41" s="26" t="s">
        <v>539</v>
      </c>
      <c r="G41" s="13">
        <f t="shared" si="2"/>
        <v>92</v>
      </c>
      <c r="H41" s="15"/>
      <c r="I41" s="13">
        <f>IF(H41="",0,IF(H41="優勝",[2]点数換算表!$B$2,IF(H41="準優勝",[2]点数換算表!$C$2,IF(H41="ベスト4",[2]点数換算表!$D$2,[2]点数換算表!$E$2))))</f>
        <v>0</v>
      </c>
      <c r="J41" s="15"/>
      <c r="K41" s="13">
        <f>IF(J41="",0,IF(J41="優勝",[2]点数換算表!$B$3,IF(J41="準優勝",[2]点数換算表!$C$3,IF(J41="ベスト4",[2]点数換算表!$D$3,[2]点数換算表!$E$3))))</f>
        <v>0</v>
      </c>
      <c r="L41" s="15" t="s">
        <v>6</v>
      </c>
      <c r="M41" s="13">
        <f>IF(L41="",0,IF(L41="優勝",[2]点数換算表!$B$4,IF(L41="準優勝",[2]点数換算表!$C$4,IF(L41="ベスト4",[2]点数換算表!$D$4,IF(L41="ベスト8",[2]点数換算表!$E$4,IF(L41="ベスト16",[2]点数換算表!$F$4,""))))))</f>
        <v>60</v>
      </c>
      <c r="N41" s="15"/>
      <c r="O41" s="13">
        <f>IF(N41="",0,IF(N41="優勝",点数換算表!$B$5,IF(N41="準優勝",点数換算表!$C$5,IF(N41="ベスト4",点数換算表!$D$5,IF(N41="ベスト8",点数換算表!$E$5,IF(N41="ベスト16",点数換算表!$F$5,IF(N41="ベスト32",点数換算表!$G$5,"")))))))</f>
        <v>0</v>
      </c>
      <c r="P41" s="15"/>
      <c r="Q41" s="13">
        <f>IF(P41="",0,IF(P41="優勝",[2]点数換算表!$B$6,IF(P41="準優勝",[2]点数換算表!$C$6,IF(P41="ベスト4",[2]点数換算表!$D$6,IF(P41="ベスト8",[2]点数換算表!$E$6,IF(P41="ベスト16",[2]点数換算表!$F$6,IF(P41="ベスト32",[2]点数換算表!$G$6,"")))))))</f>
        <v>0</v>
      </c>
      <c r="R41" s="15"/>
      <c r="S41" s="13">
        <f>IF(R41="",0,IF(R41="優勝",[2]点数換算表!$B$7,IF(R41="準優勝",[2]点数換算表!$C$7,IF(R41="ベスト4",[2]点数換算表!$D$7,IF(R41="ベスト8",[2]点数換算表!$E$7,[2]点数換算表!$F$7)))))</f>
        <v>0</v>
      </c>
      <c r="T41" s="15"/>
      <c r="U41" s="13">
        <f>IF(T41="",0,IF(T41="優勝",[2]点数換算表!$B$8,IF(T41="準優勝",[2]点数換算表!$C$8,IF(T41="ベスト4",[2]点数換算表!$D$8,IF(T41="ベスト8",[2]点数換算表!$E$8,[2]点数換算表!$F$8)))))</f>
        <v>0</v>
      </c>
      <c r="V41" s="15"/>
      <c r="W41" s="13">
        <f>IF(V41="",0,IF(V41="優勝",[2]点数換算表!$B$13,IF(V41="準優勝",[2]点数換算表!$C$13,IF(V41="ベスト4",[2]点数換算表!$D$13,[2]点数換算表!$E$13))))</f>
        <v>0</v>
      </c>
      <c r="X41" s="15"/>
      <c r="Y41" s="13">
        <f>IF(X41="",0,IF(X41="優勝",[2]点数換算表!$B$14,IF(X41="準優勝",[2]点数換算表!$C$14,IF(X41="ベスト4",[2]点数換算表!$D$14,[2]点数換算表!$E$14))))</f>
        <v>0</v>
      </c>
      <c r="Z41" s="15" t="s">
        <v>9</v>
      </c>
      <c r="AA41" s="13">
        <f>IF(Z41="",0,IF(Z41="優勝",[2]点数換算表!$B$15,IF(Z41="準優勝",[2]点数換算表!$C$15,IF(Z41="ベスト4",[2]点数換算表!$D$15,IF(Z41="ベスト8",[2]点数換算表!$E$15,IF(Z41="ベスト16",[2]点数換算表!$F$15,""))))))</f>
        <v>32</v>
      </c>
      <c r="AB41" s="15"/>
      <c r="AC41" s="13">
        <f>IF(AB41="",0,IF(AB41="優勝",[2]点数換算表!$B$16,IF(AB41="準優勝",[2]点数換算表!$C$16,IF(AB41="ベスト4",[2]点数換算表!$D$16,IF(AB41="ベスト8",[2]点数換算表!$E$16,IF(AB41="ベスト16",[2]点数換算表!$F$16,IF(AB41="ベスト32",[2]点数換算表!$G$16,"")))))))</f>
        <v>0</v>
      </c>
      <c r="AD41" s="15"/>
      <c r="AE41" s="13">
        <f>IF(AD41="",0,IF(AD41="優勝",[2]点数換算表!$B$17,IF(AD41="準優勝",[2]点数換算表!$C$17,IF(AD41="ベスト4",[2]点数換算表!$D$17,IF(AD41="ベスト8",[2]点数換算表!$E$17,IF(AD41="ベスト16",[2]点数換算表!$F$17,IF(AD41="ベスト32",[2]点数換算表!$G$17,"")))))))</f>
        <v>0</v>
      </c>
      <c r="AF41" s="15"/>
      <c r="AG41" s="13">
        <f>IF(AF41="",0,IF(AF41="優勝",[2]点数換算表!$B$18,IF(AF41="準優勝",[2]点数換算表!$C$18,IF(AF41="ベスト4",[2]点数換算表!$D$18,IF(AF41="ベスト8",[2]点数換算表!$E$18,[2]点数換算表!$F$18)))))</f>
        <v>0</v>
      </c>
      <c r="AH41" s="15"/>
      <c r="AI41" s="13">
        <f>IF(AH41="",0,IF(AH41="優勝",[2]点数換算表!$B$19,IF(AH41="準優勝",[2]点数換算表!$C$19,IF(AH41="ベスト4",[2]点数換算表!$D$19,IF(AH41="ベスト8",[2]点数換算表!$E$19,[2]点数換算表!$F$19)))))</f>
        <v>0</v>
      </c>
    </row>
    <row r="42" spans="1:35">
      <c r="A42" s="13">
        <v>39</v>
      </c>
      <c r="B42" s="15" t="s">
        <v>210</v>
      </c>
      <c r="C42" s="15" t="s">
        <v>189</v>
      </c>
      <c r="D42" s="15">
        <v>3</v>
      </c>
      <c r="E42" s="18" t="s">
        <v>179</v>
      </c>
      <c r="F42" s="28" t="s">
        <v>540</v>
      </c>
      <c r="G42" s="13">
        <f t="shared" si="2"/>
        <v>90</v>
      </c>
      <c r="H42" s="15"/>
      <c r="I42" s="13">
        <f>IF(H42="",0,IF(H42="優勝",[2]点数換算表!$B$2,IF(H42="準優勝",[2]点数換算表!$C$2,IF(H42="ベスト4",[2]点数換算表!$D$2,[2]点数換算表!$E$2))))</f>
        <v>0</v>
      </c>
      <c r="J42" s="15"/>
      <c r="K42" s="13">
        <f>IF(J42="",0,IF(J42="優勝",[2]点数換算表!$B$3,IF(J42="準優勝",[2]点数換算表!$C$3,IF(J42="ベスト4",[2]点数換算表!$D$3,[2]点数換算表!$E$3))))</f>
        <v>0</v>
      </c>
      <c r="L42" s="15" t="s">
        <v>9</v>
      </c>
      <c r="M42" s="13">
        <f>IF(L42="",0,IF(L42="優勝",[2]点数換算表!$B$4,IF(L42="準優勝",[2]点数換算表!$C$4,IF(L42="ベスト4",[2]点数換算表!$D$4,IF(L42="ベスト8",[2]点数換算表!$E$4,IF(L42="ベスト16",[2]点数換算表!$F$4,""))))))</f>
        <v>40</v>
      </c>
      <c r="N42" s="15" t="s">
        <v>135</v>
      </c>
      <c r="O42" s="13">
        <f>IF(N42="",0,IF(N42="優勝",点数換算表!$B$5,IF(N42="準優勝",点数換算表!$C$5,IF(N42="ベスト4",点数換算表!$D$5,IF(N42="ベスト8",点数換算表!$E$5,IF(N42="ベスト16",点数換算表!$F$5,IF(N42="ベスト32",点数換算表!$G$5,"")))))))</f>
        <v>50</v>
      </c>
      <c r="P42" s="15"/>
      <c r="Q42" s="13">
        <f>IF(P42="",0,IF(P42="優勝",[2]点数換算表!$B$6,IF(P42="準優勝",[2]点数換算表!$C$6,IF(P42="ベスト4",[2]点数換算表!$D$6,IF(P42="ベスト8",[2]点数換算表!$E$6,IF(P42="ベスト16",[2]点数換算表!$F$6,IF(P42="ベスト32",[2]点数換算表!$G$6,"")))))))</f>
        <v>0</v>
      </c>
      <c r="R42" s="15"/>
      <c r="S42" s="13">
        <f>IF(R42="",0,IF(R42="優勝",[2]点数換算表!$B$7,IF(R42="準優勝",[2]点数換算表!$C$7,IF(R42="ベスト4",[2]点数換算表!$D$7,IF(R42="ベスト8",[2]点数換算表!$E$7,[2]点数換算表!$F$7)))))</f>
        <v>0</v>
      </c>
      <c r="T42" s="15"/>
      <c r="U42" s="13">
        <f>IF(T42="",0,IF(T42="優勝",[2]点数換算表!$B$8,IF(T42="準優勝",[2]点数換算表!$C$8,IF(T42="ベスト4",[2]点数換算表!$D$8,IF(T42="ベスト8",[2]点数換算表!$E$8,[2]点数換算表!$F$8)))))</f>
        <v>0</v>
      </c>
      <c r="V42" s="15"/>
      <c r="W42" s="13">
        <f>IF(V42="",0,IF(V42="優勝",[2]点数換算表!$B$13,IF(V42="準優勝",[2]点数換算表!$C$13,IF(V42="ベスト4",[2]点数換算表!$D$13,[2]点数換算表!$E$13))))</f>
        <v>0</v>
      </c>
      <c r="X42" s="15"/>
      <c r="Y42" s="13">
        <f>IF(X42="",0,IF(X42="優勝",[2]点数換算表!$B$14,IF(X42="準優勝",[2]点数換算表!$C$14,IF(X42="ベスト4",[2]点数換算表!$D$14,[2]点数換算表!$E$14))))</f>
        <v>0</v>
      </c>
      <c r="Z42" s="15"/>
      <c r="AA42" s="13">
        <f>IF(Z42="",0,IF(Z42="優勝",[2]点数換算表!$B$15,IF(Z42="準優勝",[2]点数換算表!$C$15,IF(Z42="ベスト4",[2]点数換算表!$D$15,IF(Z42="ベスト8",[2]点数換算表!$E$15,IF(Z42="ベスト16",[2]点数換算表!$F$15,""))))))</f>
        <v>0</v>
      </c>
      <c r="AB42" s="15"/>
      <c r="AC42" s="13">
        <f>IF(AB42="",0,IF(AB42="優勝",[2]点数換算表!$B$16,IF(AB42="準優勝",[2]点数換算表!$C$16,IF(AB42="ベスト4",[2]点数換算表!$D$16,IF(AB42="ベスト8",[2]点数換算表!$E$16,IF(AB42="ベスト16",[2]点数換算表!$F$16,IF(AB42="ベスト32",[2]点数換算表!$G$16,"")))))))</f>
        <v>0</v>
      </c>
      <c r="AD42" s="15"/>
      <c r="AE42" s="13">
        <f>IF(AD42="",0,IF(AD42="優勝",[2]点数換算表!$B$17,IF(AD42="準優勝",[2]点数換算表!$C$17,IF(AD42="ベスト4",[2]点数換算表!$D$17,IF(AD42="ベスト8",[2]点数換算表!$E$17,IF(AD42="ベスト16",[2]点数換算表!$F$17,IF(AD42="ベスト32",[2]点数換算表!$G$17,"")))))))</f>
        <v>0</v>
      </c>
      <c r="AF42" s="15"/>
      <c r="AG42" s="13">
        <f>IF(AF42="",0,IF(AF42="優勝",[2]点数換算表!$B$18,IF(AF42="準優勝",[2]点数換算表!$C$18,IF(AF42="ベスト4",[2]点数換算表!$D$18,IF(AF42="ベスト8",[2]点数換算表!$E$18,[2]点数換算表!$F$18)))))</f>
        <v>0</v>
      </c>
      <c r="AH42" s="15"/>
      <c r="AI42" s="13">
        <f>IF(AH42="",0,IF(AH42="優勝",[2]点数換算表!$B$19,IF(AH42="準優勝",[2]点数換算表!$C$19,IF(AH42="ベスト4",[2]点数換算表!$D$19,IF(AH42="ベスト8",[2]点数換算表!$E$19,[2]点数換算表!$F$19)))))</f>
        <v>0</v>
      </c>
    </row>
    <row r="43" spans="1:35">
      <c r="A43" s="13">
        <v>40</v>
      </c>
      <c r="B43" s="15" t="s">
        <v>541</v>
      </c>
      <c r="C43" s="15" t="s">
        <v>51</v>
      </c>
      <c r="D43" s="15">
        <v>1</v>
      </c>
      <c r="E43" s="16" t="s">
        <v>177</v>
      </c>
      <c r="F43" s="26" t="s">
        <v>539</v>
      </c>
      <c r="G43" s="13">
        <f t="shared" si="2"/>
        <v>90</v>
      </c>
      <c r="H43" s="15"/>
      <c r="I43" s="13">
        <f>IF(H43="",0,IF(H43="優勝",[2]点数換算表!$B$2,IF(H43="準優勝",[2]点数換算表!$C$2,IF(H43="ベスト4",[2]点数換算表!$D$2,[2]点数換算表!$E$2))))</f>
        <v>0</v>
      </c>
      <c r="J43" s="15"/>
      <c r="K43" s="13">
        <f>IF(J43="",0,IF(J43="優勝",[2]点数換算表!$B$3,IF(J43="準優勝",[2]点数換算表!$C$3,IF(J43="ベスト4",[2]点数換算表!$D$3,[2]点数換算表!$E$3))))</f>
        <v>0</v>
      </c>
      <c r="L43" s="15" t="s">
        <v>9</v>
      </c>
      <c r="M43" s="13">
        <f>IF(L43="",0,IF(L43="優勝",[2]点数換算表!$B$4,IF(L43="準優勝",[2]点数換算表!$C$4,IF(L43="ベスト4",[2]点数換算表!$D$4,IF(L43="ベスト8",[2]点数換算表!$E$4,IF(L43="ベスト16",[2]点数換算表!$F$4,""))))))</f>
        <v>40</v>
      </c>
      <c r="N43" s="15" t="s">
        <v>135</v>
      </c>
      <c r="O43" s="13">
        <f>IF(N43="",0,IF(N43="優勝",点数換算表!$B$5,IF(N43="準優勝",点数換算表!$C$5,IF(N43="ベスト4",点数換算表!$D$5,IF(N43="ベスト8",点数換算表!$E$5,IF(N43="ベスト16",点数換算表!$F$5,IF(N43="ベスト32",点数換算表!$G$5,"")))))))</f>
        <v>50</v>
      </c>
      <c r="P43" s="15"/>
      <c r="Q43" s="13">
        <f>IF(P43="",0,IF(P43="優勝",[2]点数換算表!$B$6,IF(P43="準優勝",[2]点数換算表!$C$6,IF(P43="ベスト4",[2]点数換算表!$D$6,IF(P43="ベスト8",[2]点数換算表!$E$6,IF(P43="ベスト16",[2]点数換算表!$F$6,IF(P43="ベスト32",[2]点数換算表!$G$6,"")))))))</f>
        <v>0</v>
      </c>
      <c r="R43" s="15"/>
      <c r="S43" s="13">
        <f>IF(R43="",0,IF(R43="優勝",[2]点数換算表!$B$7,IF(R43="準優勝",[2]点数換算表!$C$7,IF(R43="ベスト4",[2]点数換算表!$D$7,IF(R43="ベスト8",[2]点数換算表!$E$7,[2]点数換算表!$F$7)))))</f>
        <v>0</v>
      </c>
      <c r="T43" s="15"/>
      <c r="U43" s="13">
        <f>IF(T43="",0,IF(T43="優勝",[2]点数換算表!$B$8,IF(T43="準優勝",[2]点数換算表!$C$8,IF(T43="ベスト4",[2]点数換算表!$D$8,IF(T43="ベスト8",[2]点数換算表!$E$8,[2]点数換算表!$F$8)))))</f>
        <v>0</v>
      </c>
      <c r="V43" s="15"/>
      <c r="W43" s="13">
        <f>IF(V43="",0,IF(V43="優勝",[2]点数換算表!$B$13,IF(V43="準優勝",[2]点数換算表!$C$13,IF(V43="ベスト4",[2]点数換算表!$D$13,[2]点数換算表!$E$13))))</f>
        <v>0</v>
      </c>
      <c r="X43" s="15"/>
      <c r="Y43" s="13">
        <f>IF(X43="",0,IF(X43="優勝",[2]点数換算表!$B$14,IF(X43="準優勝",[2]点数換算表!$C$14,IF(X43="ベスト4",[2]点数換算表!$D$14,[2]点数換算表!$E$14))))</f>
        <v>0</v>
      </c>
      <c r="Z43" s="15"/>
      <c r="AA43" s="13">
        <f>IF(Z43="",0,IF(Z43="優勝",[2]点数換算表!$B$15,IF(Z43="準優勝",[2]点数換算表!$C$15,IF(Z43="ベスト4",[2]点数換算表!$D$15,IF(Z43="ベスト8",[2]点数換算表!$E$15,IF(Z43="ベスト16",[2]点数換算表!$F$15,""))))))</f>
        <v>0</v>
      </c>
      <c r="AB43" s="15"/>
      <c r="AC43" s="13">
        <f>IF(AB43="",0,IF(AB43="優勝",[2]点数換算表!$B$16,IF(AB43="準優勝",[2]点数換算表!$C$16,IF(AB43="ベスト4",[2]点数換算表!$D$16,IF(AB43="ベスト8",[2]点数換算表!$E$16,IF(AB43="ベスト16",[2]点数換算表!$F$16,IF(AB43="ベスト32",[2]点数換算表!$G$16,"")))))))</f>
        <v>0</v>
      </c>
      <c r="AD43" s="15"/>
      <c r="AE43" s="13">
        <f>IF(AD43="",0,IF(AD43="優勝",[2]点数換算表!$B$17,IF(AD43="準優勝",[2]点数換算表!$C$17,IF(AD43="ベスト4",[2]点数換算表!$D$17,IF(AD43="ベスト8",[2]点数換算表!$E$17,IF(AD43="ベスト16",[2]点数換算表!$F$17,IF(AD43="ベスト32",[2]点数換算表!$G$17,"")))))))</f>
        <v>0</v>
      </c>
      <c r="AF43" s="15"/>
      <c r="AG43" s="13">
        <f>IF(AF43="",0,IF(AF43="優勝",[2]点数換算表!$B$18,IF(AF43="準優勝",[2]点数換算表!$C$18,IF(AF43="ベスト4",[2]点数換算表!$D$18,IF(AF43="ベスト8",[2]点数換算表!$E$18,[2]点数換算表!$F$18)))))</f>
        <v>0</v>
      </c>
      <c r="AH43" s="15"/>
      <c r="AI43" s="13">
        <f>IF(AH43="",0,IF(AH43="優勝",[2]点数換算表!$B$19,IF(AH43="準優勝",[2]点数換算表!$C$19,IF(AH43="ベスト4",[2]点数換算表!$D$19,IF(AH43="ベスト8",[2]点数換算表!$E$19,[2]点数換算表!$F$19)))))</f>
        <v>0</v>
      </c>
    </row>
    <row r="44" spans="1:35">
      <c r="A44" s="13">
        <v>41</v>
      </c>
      <c r="B44" s="15" t="s">
        <v>116</v>
      </c>
      <c r="C44" s="15" t="s">
        <v>57</v>
      </c>
      <c r="D44" s="15">
        <v>3</v>
      </c>
      <c r="E44" s="16" t="s">
        <v>177</v>
      </c>
      <c r="F44" s="26" t="s">
        <v>539</v>
      </c>
      <c r="G44" s="13">
        <f t="shared" si="2"/>
        <v>86</v>
      </c>
      <c r="H44" s="15"/>
      <c r="I44" s="13">
        <f>IF(H44="",0,IF(H44="優勝",[2]点数換算表!$B$2,IF(H44="準優勝",[2]点数換算表!$C$2,IF(H44="ベスト4",[2]点数換算表!$D$2,[2]点数換算表!$E$2))))</f>
        <v>0</v>
      </c>
      <c r="J44" s="15"/>
      <c r="K44" s="13">
        <f>IF(J44="",0,IF(J44="優勝",[2]点数換算表!$B$3,IF(J44="準優勝",[2]点数換算表!$C$3,IF(J44="ベスト4",[2]点数換算表!$D$3,[2]点数換算表!$E$3))))</f>
        <v>0</v>
      </c>
      <c r="L44" s="15" t="s">
        <v>7</v>
      </c>
      <c r="M44" s="13">
        <f>IF(L44="",0,IF(L44="優勝",[2]点数換算表!$B$4,IF(L44="準優勝",[2]点数換算表!$C$4,IF(L44="ベスト4",[2]点数換算表!$D$4,IF(L44="ベスト8",[2]点数換算表!$E$4,IF(L44="ベスト16",[2]点数換算表!$F$4,""))))))</f>
        <v>20</v>
      </c>
      <c r="N44" s="15" t="s">
        <v>135</v>
      </c>
      <c r="O44" s="13">
        <f>IF(N44="",0,IF(N44="優勝",点数換算表!$B$5,IF(N44="準優勝",点数換算表!$C$5,IF(N44="ベスト4",点数換算表!$D$5,IF(N44="ベスト8",点数換算表!$E$5,IF(N44="ベスト16",点数換算表!$F$5,IF(N44="ベスト32",点数換算表!$G$5,"")))))))</f>
        <v>50</v>
      </c>
      <c r="P44" s="15"/>
      <c r="Q44" s="13">
        <f>IF(P44="",0,IF(P44="優勝",[2]点数換算表!$B$6,IF(P44="準優勝",[2]点数換算表!$C$6,IF(P44="ベスト4",[2]点数換算表!$D$6,IF(P44="ベスト8",[2]点数換算表!$E$6,IF(P44="ベスト16",[2]点数換算表!$F$6,IF(P44="ベスト32",[2]点数換算表!$G$6,"")))))))</f>
        <v>0</v>
      </c>
      <c r="R44" s="15"/>
      <c r="S44" s="13">
        <f>IF(R44="",0,IF(R44="優勝",[2]点数換算表!$B$7,IF(R44="準優勝",[2]点数換算表!$C$7,IF(R44="ベスト4",[2]点数換算表!$D$7,IF(R44="ベスト8",[2]点数換算表!$E$7,[2]点数換算表!$F$7)))))</f>
        <v>0</v>
      </c>
      <c r="T44" s="15"/>
      <c r="U44" s="13">
        <f>IF(T44="",0,IF(T44="優勝",[2]点数換算表!$B$8,IF(T44="準優勝",[2]点数換算表!$C$8,IF(T44="ベスト4",[2]点数換算表!$D$8,IF(T44="ベスト8",[2]点数換算表!$E$8,[2]点数換算表!$F$8)))))</f>
        <v>0</v>
      </c>
      <c r="V44" s="15"/>
      <c r="W44" s="13">
        <f>IF(V44="",0,IF(V44="優勝",[2]点数換算表!$B$13,IF(V44="準優勝",[2]点数換算表!$C$13,IF(V44="ベスト4",[2]点数換算表!$D$13,[2]点数換算表!$E$13))))</f>
        <v>0</v>
      </c>
      <c r="X44" s="15"/>
      <c r="Y44" s="13">
        <f>IF(X44="",0,IF(X44="優勝",[2]点数換算表!$B$14,IF(X44="準優勝",[2]点数換算表!$C$14,IF(X44="ベスト4",[2]点数換算表!$D$14,[2]点数換算表!$E$14))))</f>
        <v>0</v>
      </c>
      <c r="Z44" s="15" t="s">
        <v>7</v>
      </c>
      <c r="AA44" s="13">
        <f>IF(Z44="",0,IF(Z44="優勝",[2]点数換算表!$B$15,IF(Z44="準優勝",[2]点数換算表!$C$15,IF(Z44="ベスト4",[2]点数換算表!$D$15,IF(Z44="ベスト8",[2]点数換算表!$E$15,IF(Z44="ベスト16",[2]点数換算表!$F$15,""))))))</f>
        <v>16</v>
      </c>
      <c r="AB44" s="15"/>
      <c r="AC44" s="13">
        <f>IF(AB44="",0,IF(AB44="優勝",[2]点数換算表!$B$16,IF(AB44="準優勝",[2]点数換算表!$C$16,IF(AB44="ベスト4",[2]点数換算表!$D$16,IF(AB44="ベスト8",[2]点数換算表!$E$16,IF(AB44="ベスト16",[2]点数換算表!$F$16,IF(AB44="ベスト32",[2]点数換算表!$G$16,"")))))))</f>
        <v>0</v>
      </c>
      <c r="AD44" s="15"/>
      <c r="AE44" s="13">
        <f>IF(AD44="",0,IF(AD44="優勝",[2]点数換算表!$B$17,IF(AD44="準優勝",[2]点数換算表!$C$17,IF(AD44="ベスト4",[2]点数換算表!$D$17,IF(AD44="ベスト8",[2]点数換算表!$E$17,IF(AD44="ベスト16",[2]点数換算表!$F$17,IF(AD44="ベスト32",[2]点数換算表!$G$17,"")))))))</f>
        <v>0</v>
      </c>
      <c r="AF44" s="15"/>
      <c r="AG44" s="13">
        <f>IF(AF44="",0,IF(AF44="優勝",[2]点数換算表!$B$18,IF(AF44="準優勝",[2]点数換算表!$C$18,IF(AF44="ベスト4",[2]点数換算表!$D$18,IF(AF44="ベスト8",[2]点数換算表!$E$18,[2]点数換算表!$F$18)))))</f>
        <v>0</v>
      </c>
      <c r="AH44" s="15"/>
      <c r="AI44" s="13">
        <f>IF(AH44="",0,IF(AH44="優勝",[2]点数換算表!$B$19,IF(AH44="準優勝",[2]点数換算表!$C$19,IF(AH44="ベスト4",[2]点数換算表!$D$19,IF(AH44="ベスト8",[2]点数換算表!$E$19,[2]点数換算表!$F$19)))))</f>
        <v>0</v>
      </c>
    </row>
    <row r="45" spans="1:35">
      <c r="A45" s="13">
        <v>42</v>
      </c>
      <c r="B45" s="15" t="s">
        <v>605</v>
      </c>
      <c r="C45" s="15" t="s">
        <v>591</v>
      </c>
      <c r="D45" s="15">
        <v>1</v>
      </c>
      <c r="E45" s="20" t="s">
        <v>289</v>
      </c>
      <c r="F45" s="28" t="s">
        <v>540</v>
      </c>
      <c r="G45" s="13">
        <f t="shared" si="2"/>
        <v>80</v>
      </c>
      <c r="H45" s="15"/>
      <c r="I45" s="13">
        <f>IF(H45="",0,IF(H45="優勝",[2]点数換算表!$B$2,IF(H45="準優勝",[2]点数換算表!$C$2,IF(H45="ベスト4",[2]点数換算表!$D$2,[2]点数換算表!$E$2))))</f>
        <v>0</v>
      </c>
      <c r="J45" s="15"/>
      <c r="K45" s="13">
        <f>IF(J45="",0,IF(J45="優勝",[2]点数換算表!$B$3,IF(J45="準優勝",[2]点数換算表!$C$3,IF(J45="ベスト4",[2]点数換算表!$D$3,[2]点数換算表!$E$3))))</f>
        <v>0</v>
      </c>
      <c r="L45" s="15" t="s">
        <v>8</v>
      </c>
      <c r="M45" s="13">
        <f>IF(L45="",0,IF(L45="優勝",[2]点数換算表!$B$4,IF(L45="準優勝",[2]点数換算表!$C$4,IF(L45="ベスト4",[2]点数換算表!$D$4,IF(L45="ベスト8",[2]点数換算表!$E$4,IF(L45="ベスト16",[2]点数換算表!$F$4,""))))))</f>
        <v>80</v>
      </c>
      <c r="N45" s="15"/>
      <c r="O45" s="13">
        <f>IF(N45="",0,IF(N45="優勝",点数換算表!$B$5,IF(N45="準優勝",点数換算表!$C$5,IF(N45="ベスト4",点数換算表!$D$5,IF(N45="ベスト8",点数換算表!$E$5,IF(N45="ベスト16",点数換算表!$F$5,IF(N45="ベスト32",点数換算表!$G$5,"")))))))</f>
        <v>0</v>
      </c>
      <c r="P45" s="15"/>
      <c r="Q45" s="13">
        <f>IF(P45="",0,IF(P45="優勝",[2]点数換算表!$B$6,IF(P45="準優勝",[2]点数換算表!$C$6,IF(P45="ベスト4",[2]点数換算表!$D$6,IF(P45="ベスト8",[2]点数換算表!$E$6,IF(P45="ベスト16",[2]点数換算表!$F$6,IF(P45="ベスト32",[2]点数換算表!$G$6,"")))))))</f>
        <v>0</v>
      </c>
      <c r="R45" s="15"/>
      <c r="S45" s="13">
        <f>IF(R45="",0,IF(R45="優勝",[2]点数換算表!$B$7,IF(R45="準優勝",[2]点数換算表!$C$7,IF(R45="ベスト4",[2]点数換算表!$D$7,IF(R45="ベスト8",[2]点数換算表!$E$7,[2]点数換算表!$F$7)))))</f>
        <v>0</v>
      </c>
      <c r="T45" s="15"/>
      <c r="U45" s="13">
        <f>IF(T45="",0,IF(T45="優勝",[2]点数換算表!$B$8,IF(T45="準優勝",[2]点数換算表!$C$8,IF(T45="ベスト4",[2]点数換算表!$D$8,IF(T45="ベスト8",[2]点数換算表!$E$8,[2]点数換算表!$F$8)))))</f>
        <v>0</v>
      </c>
      <c r="V45" s="15"/>
      <c r="W45" s="13">
        <f>IF(V45="",0,IF(V45="優勝",[2]点数換算表!$B$13,IF(V45="準優勝",[2]点数換算表!$C$13,IF(V45="ベスト4",[2]点数換算表!$D$13,[2]点数換算表!$E$13))))</f>
        <v>0</v>
      </c>
      <c r="X45" s="15"/>
      <c r="Y45" s="13">
        <f>IF(X45="",0,IF(X45="優勝",[2]点数換算表!$B$14,IF(X45="準優勝",[2]点数換算表!$C$14,IF(X45="ベスト4",[2]点数換算表!$D$14,[2]点数換算表!$E$14))))</f>
        <v>0</v>
      </c>
      <c r="Z45" s="15"/>
      <c r="AA45" s="13">
        <f>IF(Z45="",0,IF(Z45="優勝",[2]点数換算表!$B$15,IF(Z45="準優勝",[2]点数換算表!$C$15,IF(Z45="ベスト4",[2]点数換算表!$D$15,IF(Z45="ベスト8",[2]点数換算表!$E$15,IF(Z45="ベスト16",[2]点数換算表!$F$15,""))))))</f>
        <v>0</v>
      </c>
      <c r="AB45" s="15"/>
      <c r="AC45" s="13">
        <f>IF(AB45="",0,IF(AB45="優勝",[2]点数換算表!$B$16,IF(AB45="準優勝",[2]点数換算表!$C$16,IF(AB45="ベスト4",[2]点数換算表!$D$16,IF(AB45="ベスト8",[2]点数換算表!$E$16,IF(AB45="ベスト16",[2]点数換算表!$F$16,IF(AB45="ベスト32",[2]点数換算表!$G$16,"")))))))</f>
        <v>0</v>
      </c>
      <c r="AD45" s="15"/>
      <c r="AE45" s="13">
        <f>IF(AD45="",0,IF(AD45="優勝",[2]点数換算表!$B$17,IF(AD45="準優勝",[2]点数換算表!$C$17,IF(AD45="ベスト4",[2]点数換算表!$D$17,IF(AD45="ベスト8",[2]点数換算表!$E$17,IF(AD45="ベスト16",[2]点数換算表!$F$17,IF(AD45="ベスト32",[2]点数換算表!$G$17,"")))))))</f>
        <v>0</v>
      </c>
      <c r="AF45" s="15"/>
      <c r="AG45" s="13">
        <f>IF(AF45="",0,IF(AF45="優勝",[2]点数換算表!$B$18,IF(AF45="準優勝",[2]点数換算表!$C$18,IF(AF45="ベスト4",[2]点数換算表!$D$18,IF(AF45="ベスト8",[2]点数換算表!$E$18,[2]点数換算表!$F$18)))))</f>
        <v>0</v>
      </c>
      <c r="AH45" s="15"/>
      <c r="AI45" s="13">
        <f>IF(AH45="",0,IF(AH45="優勝",[2]点数換算表!$B$19,IF(AH45="準優勝",[2]点数換算表!$C$19,IF(AH45="ベスト4",[2]点数換算表!$D$19,IF(AH45="ベスト8",[2]点数換算表!$E$19,[2]点数換算表!$F$19)))))</f>
        <v>0</v>
      </c>
    </row>
    <row r="46" spans="1:35">
      <c r="A46" s="13">
        <v>43</v>
      </c>
      <c r="B46" s="15" t="s">
        <v>412</v>
      </c>
      <c r="C46" s="15" t="s">
        <v>391</v>
      </c>
      <c r="D46" s="15" t="s">
        <v>413</v>
      </c>
      <c r="E46" s="22" t="s">
        <v>389</v>
      </c>
      <c r="F46" s="26" t="s">
        <v>539</v>
      </c>
      <c r="G46" s="13">
        <f t="shared" si="2"/>
        <v>60</v>
      </c>
      <c r="H46" s="15"/>
      <c r="I46" s="13">
        <f>IF(H46="",0,IF(H46="優勝",[2]点数換算表!$B$2,IF(H46="準優勝",[2]点数換算表!$C$2,IF(H46="ベスト4",[2]点数換算表!$D$2,[2]点数換算表!$E$2))))</f>
        <v>0</v>
      </c>
      <c r="J46" s="15"/>
      <c r="K46" s="13">
        <f>IF(J46="",0,IF(J46="優勝",[2]点数換算表!$B$3,IF(J46="準優勝",[2]点数換算表!$C$3,IF(J46="ベスト4",[2]点数換算表!$D$3,[2]点数換算表!$E$3))))</f>
        <v>0</v>
      </c>
      <c r="L46" s="15" t="s">
        <v>6</v>
      </c>
      <c r="M46" s="13">
        <f>IF(L46="",0,IF(L46="優勝",[2]点数換算表!$B$4,IF(L46="準優勝",[2]点数換算表!$C$4,IF(L46="ベスト4",[2]点数換算表!$D$4,IF(L46="ベスト8",[2]点数換算表!$E$4,IF(L46="ベスト16",[2]点数換算表!$F$4,""))))))</f>
        <v>60</v>
      </c>
      <c r="N46" s="15"/>
      <c r="O46" s="13">
        <f>IF(N46="",0,IF(N46="優勝",点数換算表!$B$5,IF(N46="準優勝",点数換算表!$C$5,IF(N46="ベスト4",点数換算表!$D$5,IF(N46="ベスト8",点数換算表!$E$5,IF(N46="ベスト16",点数換算表!$F$5,IF(N46="ベスト32",点数換算表!$G$5,"")))))))</f>
        <v>0</v>
      </c>
      <c r="P46" s="15"/>
      <c r="Q46" s="13">
        <f>IF(P46="",0,IF(P46="優勝",[2]点数換算表!$B$6,IF(P46="準優勝",[2]点数換算表!$C$6,IF(P46="ベスト4",[2]点数換算表!$D$6,IF(P46="ベスト8",[2]点数換算表!$E$6,IF(P46="ベスト16",[2]点数換算表!$F$6,IF(P46="ベスト32",[2]点数換算表!$G$6,"")))))))</f>
        <v>0</v>
      </c>
      <c r="R46" s="15"/>
      <c r="S46" s="13">
        <f>IF(R46="",0,IF(R46="優勝",[2]点数換算表!$B$7,IF(R46="準優勝",[2]点数換算表!$C$7,IF(R46="ベスト4",[2]点数換算表!$D$7,IF(R46="ベスト8",[2]点数換算表!$E$7,[2]点数換算表!$F$7)))))</f>
        <v>0</v>
      </c>
      <c r="T46" s="15"/>
      <c r="U46" s="13">
        <f>IF(T46="",0,IF(T46="優勝",[2]点数換算表!$B$8,IF(T46="準優勝",[2]点数換算表!$C$8,IF(T46="ベスト4",[2]点数換算表!$D$8,IF(T46="ベスト8",[2]点数換算表!$E$8,[2]点数換算表!$F$8)))))</f>
        <v>0</v>
      </c>
      <c r="V46" s="15"/>
      <c r="W46" s="13">
        <f>IF(V46="",0,IF(V46="優勝",[2]点数換算表!$B$13,IF(V46="準優勝",[2]点数換算表!$C$13,IF(V46="ベスト4",[2]点数換算表!$D$13,[2]点数換算表!$E$13))))</f>
        <v>0</v>
      </c>
      <c r="X46" s="15"/>
      <c r="Y46" s="13">
        <f>IF(X46="",0,IF(X46="優勝",[2]点数換算表!$B$14,IF(X46="準優勝",[2]点数換算表!$C$14,IF(X46="ベスト4",[2]点数換算表!$D$14,[2]点数換算表!$E$14))))</f>
        <v>0</v>
      </c>
      <c r="Z46" s="15"/>
      <c r="AA46" s="13">
        <f>IF(Z46="",0,IF(Z46="優勝",[2]点数換算表!$B$15,IF(Z46="準優勝",[2]点数換算表!$C$15,IF(Z46="ベスト4",[2]点数換算表!$D$15,IF(Z46="ベスト8",[2]点数換算表!$E$15,IF(Z46="ベスト16",[2]点数換算表!$F$15,""))))))</f>
        <v>0</v>
      </c>
      <c r="AB46" s="15"/>
      <c r="AC46" s="13">
        <f>IF(AB46="",0,IF(AB46="優勝",[2]点数換算表!$B$16,IF(AB46="準優勝",[2]点数換算表!$C$16,IF(AB46="ベスト4",[2]点数換算表!$D$16,IF(AB46="ベスト8",[2]点数換算表!$E$16,IF(AB46="ベスト16",[2]点数換算表!$F$16,IF(AB46="ベスト32",[2]点数換算表!$G$16,"")))))))</f>
        <v>0</v>
      </c>
      <c r="AD46" s="15"/>
      <c r="AE46" s="13">
        <f>IF(AD46="",0,IF(AD46="優勝",[2]点数換算表!$B$17,IF(AD46="準優勝",[2]点数換算表!$C$17,IF(AD46="ベスト4",[2]点数換算表!$D$17,IF(AD46="ベスト8",[2]点数換算表!$E$17,IF(AD46="ベスト16",[2]点数換算表!$F$17,IF(AD46="ベスト32",[2]点数換算表!$G$17,"")))))))</f>
        <v>0</v>
      </c>
      <c r="AF46" s="15"/>
      <c r="AG46" s="13">
        <f>IF(AF46="",0,IF(AF46="優勝",[2]点数換算表!$B$18,IF(AF46="準優勝",[2]点数換算表!$C$18,IF(AF46="ベスト4",[2]点数換算表!$D$18,IF(AF46="ベスト8",[2]点数換算表!$E$18,[2]点数換算表!$F$18)))))</f>
        <v>0</v>
      </c>
      <c r="AH46" s="15"/>
      <c r="AI46" s="13">
        <f>IF(AH46="",0,IF(AH46="優勝",[2]点数換算表!$B$19,IF(AH46="準優勝",[2]点数換算表!$C$19,IF(AH46="ベスト4",[2]点数換算表!$D$19,IF(AH46="ベスト8",[2]点数換算表!$E$19,[2]点数換算表!$F$19)))))</f>
        <v>0</v>
      </c>
    </row>
    <row r="47" spans="1:35">
      <c r="A47" s="13">
        <v>44</v>
      </c>
      <c r="B47" s="15" t="s">
        <v>559</v>
      </c>
      <c r="C47" s="15" t="s">
        <v>560</v>
      </c>
      <c r="D47" s="15">
        <v>2</v>
      </c>
      <c r="E47" s="17" t="s">
        <v>179</v>
      </c>
      <c r="F47" s="28" t="s">
        <v>540</v>
      </c>
      <c r="G47" s="13">
        <f t="shared" si="2"/>
        <v>60</v>
      </c>
      <c r="H47" s="15"/>
      <c r="I47" s="13">
        <f>IF(H47="",0,IF(H47="優勝",[2]点数換算表!$B$2,IF(H47="準優勝",[2]点数換算表!$C$2,IF(H47="ベスト4",[2]点数換算表!$D$2,[2]点数換算表!$E$2))))</f>
        <v>0</v>
      </c>
      <c r="J47" s="15"/>
      <c r="K47" s="13">
        <f>IF(J47="",0,IF(J47="優勝",[2]点数換算表!$B$3,IF(J47="準優勝",[2]点数換算表!$C$3,IF(J47="ベスト4",[2]点数換算表!$D$3,[2]点数換算表!$E$3))))</f>
        <v>0</v>
      </c>
      <c r="L47" s="15" t="s">
        <v>6</v>
      </c>
      <c r="M47" s="13">
        <f>IF(L47="",0,IF(L47="優勝",[2]点数換算表!$B$4,IF(L47="準優勝",[2]点数換算表!$C$4,IF(L47="ベスト4",[2]点数換算表!$D$4,IF(L47="ベスト8",[2]点数換算表!$E$4,IF(L47="ベスト16",[2]点数換算表!$F$4,""))))))</f>
        <v>60</v>
      </c>
      <c r="N47" s="15"/>
      <c r="O47" s="13">
        <f>IF(N47="",0,IF(N47="優勝",点数換算表!$B$5,IF(N47="準優勝",点数換算表!$C$5,IF(N47="ベスト4",点数換算表!$D$5,IF(N47="ベスト8",点数換算表!$E$5,IF(N47="ベスト16",点数換算表!$F$5,IF(N47="ベスト32",点数換算表!$G$5,"")))))))</f>
        <v>0</v>
      </c>
      <c r="P47" s="15"/>
      <c r="Q47" s="13">
        <f>IF(P47="",0,IF(P47="優勝",[2]点数換算表!$B$6,IF(P47="準優勝",[2]点数換算表!$C$6,IF(P47="ベスト4",[2]点数換算表!$D$6,IF(P47="ベスト8",[2]点数換算表!$E$6,IF(P47="ベスト16",[2]点数換算表!$F$6,IF(P47="ベスト32",[2]点数換算表!$G$6,"")))))))</f>
        <v>0</v>
      </c>
      <c r="R47" s="15"/>
      <c r="S47" s="13">
        <f>IF(R47="",0,IF(R47="優勝",[2]点数換算表!$B$7,IF(R47="準優勝",[2]点数換算表!$C$7,IF(R47="ベスト4",[2]点数換算表!$D$7,IF(R47="ベスト8",[2]点数換算表!$E$7,[2]点数換算表!$F$7)))))</f>
        <v>0</v>
      </c>
      <c r="T47" s="15"/>
      <c r="U47" s="13">
        <f>IF(T47="",0,IF(T47="優勝",[2]点数換算表!$B$8,IF(T47="準優勝",[2]点数換算表!$C$8,IF(T47="ベスト4",[2]点数換算表!$D$8,IF(T47="ベスト8",[2]点数換算表!$E$8,[2]点数換算表!$F$8)))))</f>
        <v>0</v>
      </c>
      <c r="V47" s="15"/>
      <c r="W47" s="13">
        <f>IF(V47="",0,IF(V47="優勝",[2]点数換算表!$B$13,IF(V47="準優勝",[2]点数換算表!$C$13,IF(V47="ベスト4",[2]点数換算表!$D$13,[2]点数換算表!$E$13))))</f>
        <v>0</v>
      </c>
      <c r="X47" s="15"/>
      <c r="Y47" s="13">
        <f>IF(X47="",0,IF(X47="優勝",[2]点数換算表!$B$14,IF(X47="準優勝",[2]点数換算表!$C$14,IF(X47="ベスト4",[2]点数換算表!$D$14,[2]点数換算表!$E$14))))</f>
        <v>0</v>
      </c>
      <c r="Z47" s="15"/>
      <c r="AA47" s="13">
        <f>IF(Z47="",0,IF(Z47="優勝",[2]点数換算表!$B$15,IF(Z47="準優勝",[2]点数換算表!$C$15,IF(Z47="ベスト4",[2]点数換算表!$D$15,IF(Z47="ベスト8",[2]点数換算表!$E$15,IF(Z47="ベスト16",[2]点数換算表!$F$15,""))))))</f>
        <v>0</v>
      </c>
      <c r="AB47" s="15"/>
      <c r="AC47" s="13">
        <f>IF(AB47="",0,IF(AB47="優勝",[2]点数換算表!$B$16,IF(AB47="準優勝",[2]点数換算表!$C$16,IF(AB47="ベスト4",[2]点数換算表!$D$16,IF(AB47="ベスト8",[2]点数換算表!$E$16,IF(AB47="ベスト16",[2]点数換算表!$F$16,IF(AB47="ベスト32",[2]点数換算表!$G$16,"")))))))</f>
        <v>0</v>
      </c>
      <c r="AD47" s="15"/>
      <c r="AE47" s="13">
        <f>IF(AD47="",0,IF(AD47="優勝",[2]点数換算表!$B$17,IF(AD47="準優勝",[2]点数換算表!$C$17,IF(AD47="ベスト4",[2]点数換算表!$D$17,IF(AD47="ベスト8",[2]点数換算表!$E$17,IF(AD47="ベスト16",[2]点数換算表!$F$17,IF(AD47="ベスト32",[2]点数換算表!$G$17,"")))))))</f>
        <v>0</v>
      </c>
      <c r="AF47" s="15"/>
      <c r="AG47" s="13">
        <f>IF(AF47="",0,IF(AF47="優勝",[2]点数換算表!$B$18,IF(AF47="準優勝",[2]点数換算表!$C$18,IF(AF47="ベスト4",[2]点数換算表!$D$18,IF(AF47="ベスト8",[2]点数換算表!$E$18,[2]点数換算表!$F$18)))))</f>
        <v>0</v>
      </c>
      <c r="AH47" s="15"/>
      <c r="AI47" s="13">
        <f>IF(AH47="",0,IF(AH47="優勝",[2]点数換算表!$B$19,IF(AH47="準優勝",[2]点数換算表!$C$19,IF(AH47="ベスト4",[2]点数換算表!$D$19,IF(AH47="ベスト8",[2]点数換算表!$E$19,[2]点数換算表!$F$19)))))</f>
        <v>0</v>
      </c>
    </row>
    <row r="48" spans="1:35">
      <c r="A48" s="13">
        <v>45</v>
      </c>
      <c r="B48" s="15" t="s">
        <v>487</v>
      </c>
      <c r="C48" s="15" t="s">
        <v>466</v>
      </c>
      <c r="D48" s="15">
        <v>3</v>
      </c>
      <c r="E48" s="25" t="s">
        <v>467</v>
      </c>
      <c r="F48" s="26" t="s">
        <v>539</v>
      </c>
      <c r="G48" s="13">
        <f t="shared" si="2"/>
        <v>56</v>
      </c>
      <c r="H48" s="15"/>
      <c r="I48" s="13">
        <f>IF(H48="",0,IF(H48="優勝",[2]点数換算表!$B$2,IF(H48="準優勝",[2]点数換算表!$C$2,IF(H48="ベスト4",[2]点数換算表!$D$2,[2]点数換算表!$E$2))))</f>
        <v>0</v>
      </c>
      <c r="J48" s="15"/>
      <c r="K48" s="13">
        <f>IF(J48="",0,IF(J48="優勝",[2]点数換算表!$B$3,IF(J48="準優勝",[2]点数換算表!$C$3,IF(J48="ベスト4",[2]点数換算表!$D$3,[2]点数換算表!$E$3))))</f>
        <v>0</v>
      </c>
      <c r="L48" s="15" t="s">
        <v>9</v>
      </c>
      <c r="M48" s="13">
        <f>IF(L48="",0,IF(L48="優勝",[2]点数換算表!$B$4,IF(L48="準優勝",[2]点数換算表!$C$4,IF(L48="ベスト4",[2]点数換算表!$D$4,IF(L48="ベスト8",[2]点数換算表!$E$4,IF(L48="ベスト16",[2]点数換算表!$F$4,""))))))</f>
        <v>40</v>
      </c>
      <c r="N48" s="15"/>
      <c r="O48" s="13">
        <f>IF(N48="",0,IF(N48="優勝",点数換算表!$B$5,IF(N48="準優勝",点数換算表!$C$5,IF(N48="ベスト4",点数換算表!$D$5,IF(N48="ベスト8",点数換算表!$E$5,IF(N48="ベスト16",点数換算表!$F$5,IF(N48="ベスト32",点数換算表!$G$5,"")))))))</f>
        <v>0</v>
      </c>
      <c r="P48" s="15"/>
      <c r="Q48" s="13">
        <f>IF(P48="",0,IF(P48="優勝",[2]点数換算表!$B$6,IF(P48="準優勝",[2]点数換算表!$C$6,IF(P48="ベスト4",[2]点数換算表!$D$6,IF(P48="ベスト8",[2]点数換算表!$E$6,IF(P48="ベスト16",[2]点数換算表!$F$6,IF(P48="ベスト32",[2]点数換算表!$G$6,"")))))))</f>
        <v>0</v>
      </c>
      <c r="R48" s="15"/>
      <c r="S48" s="13">
        <f>IF(R48="",0,IF(R48="優勝",[2]点数換算表!$B$7,IF(R48="準優勝",[2]点数換算表!$C$7,IF(R48="ベスト4",[2]点数換算表!$D$7,IF(R48="ベスト8",[2]点数換算表!$E$7,[2]点数換算表!$F$7)))))</f>
        <v>0</v>
      </c>
      <c r="T48" s="15"/>
      <c r="U48" s="13">
        <f>IF(T48="",0,IF(T48="優勝",[2]点数換算表!$B$8,IF(T48="準優勝",[2]点数換算表!$C$8,IF(T48="ベスト4",[2]点数換算表!$D$8,IF(T48="ベスト8",[2]点数換算表!$E$8,[2]点数換算表!$F$8)))))</f>
        <v>0</v>
      </c>
      <c r="V48" s="15"/>
      <c r="W48" s="13">
        <f>IF(V48="",0,IF(V48="優勝",[2]点数換算表!$B$13,IF(V48="準優勝",[2]点数換算表!$C$13,IF(V48="ベスト4",[2]点数換算表!$D$13,[2]点数換算表!$E$13))))</f>
        <v>0</v>
      </c>
      <c r="X48" s="15"/>
      <c r="Y48" s="13">
        <f>IF(X48="",0,IF(X48="優勝",[2]点数換算表!$B$14,IF(X48="準優勝",[2]点数換算表!$C$14,IF(X48="ベスト4",[2]点数換算表!$D$14,[2]点数換算表!$E$14))))</f>
        <v>0</v>
      </c>
      <c r="Z48" s="15" t="s">
        <v>7</v>
      </c>
      <c r="AA48" s="13">
        <f>IF(Z48="",0,IF(Z48="優勝",[2]点数換算表!$B$15,IF(Z48="準優勝",[2]点数換算表!$C$15,IF(Z48="ベスト4",[2]点数換算表!$D$15,IF(Z48="ベスト8",[2]点数換算表!$E$15,IF(Z48="ベスト16",[2]点数換算表!$F$15,""))))))</f>
        <v>16</v>
      </c>
      <c r="AB48" s="15"/>
      <c r="AC48" s="13">
        <f>IF(AB48="",0,IF(AB48="優勝",[2]点数換算表!$B$16,IF(AB48="準優勝",[2]点数換算表!$C$16,IF(AB48="ベスト4",[2]点数換算表!$D$16,IF(AB48="ベスト8",[2]点数換算表!$E$16,IF(AB48="ベスト16",[2]点数換算表!$F$16,IF(AB48="ベスト32",[2]点数換算表!$G$16,"")))))))</f>
        <v>0</v>
      </c>
      <c r="AD48" s="15"/>
      <c r="AE48" s="13">
        <f>IF(AD48="",0,IF(AD48="優勝",[2]点数換算表!$B$17,IF(AD48="準優勝",[2]点数換算表!$C$17,IF(AD48="ベスト4",[2]点数換算表!$D$17,IF(AD48="ベスト8",[2]点数換算表!$E$17,IF(AD48="ベスト16",[2]点数換算表!$F$17,IF(AD48="ベスト32",[2]点数換算表!$G$17,"")))))))</f>
        <v>0</v>
      </c>
      <c r="AF48" s="15"/>
      <c r="AG48" s="13">
        <f>IF(AF48="",0,IF(AF48="優勝",[2]点数換算表!$B$18,IF(AF48="準優勝",[2]点数換算表!$C$18,IF(AF48="ベスト4",[2]点数換算表!$D$18,IF(AF48="ベスト8",[2]点数換算表!$E$18,[2]点数換算表!$F$18)))))</f>
        <v>0</v>
      </c>
      <c r="AH48" s="15"/>
      <c r="AI48" s="13">
        <f>IF(AH48="",0,IF(AH48="優勝",[2]点数換算表!$B$19,IF(AH48="準優勝",[2]点数換算表!$C$19,IF(AH48="ベスト4",[2]点数換算表!$D$19,IF(AH48="ベスト8",[2]点数換算表!$E$19,[2]点数換算表!$F$19)))))</f>
        <v>0</v>
      </c>
    </row>
    <row r="49" spans="1:35">
      <c r="A49" s="13">
        <v>46</v>
      </c>
      <c r="B49" s="15" t="s">
        <v>262</v>
      </c>
      <c r="C49" s="15" t="s">
        <v>253</v>
      </c>
      <c r="D49" s="15">
        <v>2</v>
      </c>
      <c r="E49" s="19" t="s">
        <v>250</v>
      </c>
      <c r="F49" s="28" t="s">
        <v>540</v>
      </c>
      <c r="G49" s="13">
        <f t="shared" si="2"/>
        <v>56</v>
      </c>
      <c r="H49" s="15"/>
      <c r="I49" s="13">
        <f>IF(H49="",0,IF(H49="優勝",[2]点数換算表!$B$2,IF(H49="準優勝",[2]点数換算表!$C$2,IF(H49="ベスト4",[2]点数換算表!$D$2,[2]点数換算表!$E$2))))</f>
        <v>0</v>
      </c>
      <c r="J49" s="15"/>
      <c r="K49" s="13">
        <f>IF(J49="",0,IF(J49="優勝",[2]点数換算表!$B$3,IF(J49="準優勝",[2]点数換算表!$C$3,IF(J49="ベスト4",[2]点数換算表!$D$3,[2]点数換算表!$E$3))))</f>
        <v>0</v>
      </c>
      <c r="L49" s="15" t="s">
        <v>9</v>
      </c>
      <c r="M49" s="13">
        <f>IF(L49="",0,IF(L49="優勝",[2]点数換算表!$B$4,IF(L49="準優勝",[2]点数換算表!$C$4,IF(L49="ベスト4",[2]点数換算表!$D$4,IF(L49="ベスト8",[2]点数換算表!$E$4,IF(L49="ベスト16",[2]点数換算表!$F$4,""))))))</f>
        <v>40</v>
      </c>
      <c r="N49" s="15"/>
      <c r="O49" s="13">
        <f>IF(N49="",0,IF(N49="優勝",点数換算表!$B$5,IF(N49="準優勝",点数換算表!$C$5,IF(N49="ベスト4",点数換算表!$D$5,IF(N49="ベスト8",点数換算表!$E$5,IF(N49="ベスト16",点数換算表!$F$5,IF(N49="ベスト32",点数換算表!$G$5,"")))))))</f>
        <v>0</v>
      </c>
      <c r="P49" s="15"/>
      <c r="Q49" s="13">
        <f>IF(P49="",0,IF(P49="優勝",[2]点数換算表!$B$6,IF(P49="準優勝",[2]点数換算表!$C$6,IF(P49="ベスト4",[2]点数換算表!$D$6,IF(P49="ベスト8",[2]点数換算表!$E$6,IF(P49="ベスト16",[2]点数換算表!$F$6,IF(P49="ベスト32",[2]点数換算表!$G$6,"")))))))</f>
        <v>0</v>
      </c>
      <c r="R49" s="15"/>
      <c r="S49" s="13">
        <f>IF(R49="",0,IF(R49="優勝",[2]点数換算表!$B$7,IF(R49="準優勝",[2]点数換算表!$C$7,IF(R49="ベスト4",[2]点数換算表!$D$7,IF(R49="ベスト8",[2]点数換算表!$E$7,[2]点数換算表!$F$7)))))</f>
        <v>0</v>
      </c>
      <c r="T49" s="15"/>
      <c r="U49" s="13">
        <f>IF(T49="",0,IF(T49="優勝",[2]点数換算表!$B$8,IF(T49="準優勝",[2]点数換算表!$C$8,IF(T49="ベスト4",[2]点数換算表!$D$8,IF(T49="ベスト8",[2]点数換算表!$E$8,[2]点数換算表!$F$8)))))</f>
        <v>0</v>
      </c>
      <c r="V49" s="15"/>
      <c r="W49" s="13">
        <f>IF(V49="",0,IF(V49="優勝",[2]点数換算表!$B$13,IF(V49="準優勝",[2]点数換算表!$C$13,IF(V49="ベスト4",[2]点数換算表!$D$13,[2]点数換算表!$E$13))))</f>
        <v>0</v>
      </c>
      <c r="X49" s="15"/>
      <c r="Y49" s="13">
        <f>IF(X49="",0,IF(X49="優勝",[2]点数換算表!$B$14,IF(X49="準優勝",[2]点数換算表!$C$14,IF(X49="ベスト4",[2]点数換算表!$D$14,[2]点数換算表!$E$14))))</f>
        <v>0</v>
      </c>
      <c r="Z49" s="15" t="s">
        <v>7</v>
      </c>
      <c r="AA49" s="13">
        <f>IF(Z49="",0,IF(Z49="優勝",[2]点数換算表!$B$15,IF(Z49="準優勝",[2]点数換算表!$C$15,IF(Z49="ベスト4",[2]点数換算表!$D$15,IF(Z49="ベスト8",[2]点数換算表!$E$15,IF(Z49="ベスト16",[2]点数換算表!$F$15,""))))))</f>
        <v>16</v>
      </c>
      <c r="AB49" s="15"/>
      <c r="AC49" s="13">
        <f>IF(AB49="",0,IF(AB49="優勝",[2]点数換算表!$B$16,IF(AB49="準優勝",[2]点数換算表!$C$16,IF(AB49="ベスト4",[2]点数換算表!$D$16,IF(AB49="ベスト8",[2]点数換算表!$E$16,IF(AB49="ベスト16",[2]点数換算表!$F$16,IF(AB49="ベスト32",[2]点数換算表!$G$16,"")))))))</f>
        <v>0</v>
      </c>
      <c r="AD49" s="15"/>
      <c r="AE49" s="13">
        <f>IF(AD49="",0,IF(AD49="優勝",[2]点数換算表!$B$17,IF(AD49="準優勝",[2]点数換算表!$C$17,IF(AD49="ベスト4",[2]点数換算表!$D$17,IF(AD49="ベスト8",[2]点数換算表!$E$17,IF(AD49="ベスト16",[2]点数換算表!$F$17,IF(AD49="ベスト32",[2]点数換算表!$G$17,"")))))))</f>
        <v>0</v>
      </c>
      <c r="AF49" s="15"/>
      <c r="AG49" s="13">
        <f>IF(AF49="",0,IF(AF49="優勝",[2]点数換算表!$B$18,IF(AF49="準優勝",[2]点数換算表!$C$18,IF(AF49="ベスト4",[2]点数換算表!$D$18,IF(AF49="ベスト8",[2]点数換算表!$E$18,[2]点数換算表!$F$18)))))</f>
        <v>0</v>
      </c>
      <c r="AH49" s="15"/>
      <c r="AI49" s="13">
        <f>IF(AH49="",0,IF(AH49="優勝",[2]点数換算表!$B$19,IF(AH49="準優勝",[2]点数換算表!$C$19,IF(AH49="ベスト4",[2]点数換算表!$D$19,IF(AH49="ベスト8",[2]点数換算表!$E$19,[2]点数換算表!$F$19)))))</f>
        <v>0</v>
      </c>
    </row>
    <row r="50" spans="1:35">
      <c r="A50" s="13">
        <v>47</v>
      </c>
      <c r="B50" s="15" t="s">
        <v>309</v>
      </c>
      <c r="C50" s="15" t="s">
        <v>296</v>
      </c>
      <c r="D50" s="15">
        <v>2</v>
      </c>
      <c r="E50" s="20" t="s">
        <v>289</v>
      </c>
      <c r="F50" s="28" t="s">
        <v>540</v>
      </c>
      <c r="G50" s="13">
        <f t="shared" si="2"/>
        <v>52</v>
      </c>
      <c r="H50" s="15"/>
      <c r="I50" s="13">
        <f>IF(H50="",0,IF(H50="優勝",[2]点数換算表!$B$2,IF(H50="準優勝",[2]点数換算表!$C$2,IF(H50="ベスト4",[2]点数換算表!$D$2,[2]点数換算表!$E$2))))</f>
        <v>0</v>
      </c>
      <c r="J50" s="15"/>
      <c r="K50" s="13">
        <f>IF(J50="",0,IF(J50="優勝",[2]点数換算表!$B$3,IF(J50="準優勝",[2]点数換算表!$C$3,IF(J50="ベスト4",[2]点数換算表!$D$3,[2]点数換算表!$E$3))))</f>
        <v>0</v>
      </c>
      <c r="L50" s="15" t="s">
        <v>7</v>
      </c>
      <c r="M50" s="13">
        <f>IF(L50="",0,IF(L50="優勝",[2]点数換算表!$B$4,IF(L50="準優勝",[2]点数換算表!$C$4,IF(L50="ベスト4",[2]点数換算表!$D$4,IF(L50="ベスト8",[2]点数換算表!$E$4,IF(L50="ベスト16",[2]点数換算表!$F$4,""))))))</f>
        <v>20</v>
      </c>
      <c r="N50" s="15"/>
      <c r="O50" s="13">
        <f>IF(N50="",0,IF(N50="優勝",点数換算表!$B$5,IF(N50="準優勝",点数換算表!$C$5,IF(N50="ベスト4",点数換算表!$D$5,IF(N50="ベスト8",点数換算表!$E$5,IF(N50="ベスト16",点数換算表!$F$5,IF(N50="ベスト32",点数換算表!$G$5,"")))))))</f>
        <v>0</v>
      </c>
      <c r="P50" s="15"/>
      <c r="Q50" s="13">
        <f>IF(P50="",0,IF(P50="優勝",[2]点数換算表!$B$6,IF(P50="準優勝",[2]点数換算表!$C$6,IF(P50="ベスト4",[2]点数換算表!$D$6,IF(P50="ベスト8",[2]点数換算表!$E$6,IF(P50="ベスト16",[2]点数換算表!$F$6,IF(P50="ベスト32",[2]点数換算表!$G$6,"")))))))</f>
        <v>0</v>
      </c>
      <c r="R50" s="15"/>
      <c r="S50" s="13">
        <f>IF(R50="",0,IF(R50="優勝",[2]点数換算表!$B$7,IF(R50="準優勝",[2]点数換算表!$C$7,IF(R50="ベスト4",[2]点数換算表!$D$7,IF(R50="ベスト8",[2]点数換算表!$E$7,[2]点数換算表!$F$7)))))</f>
        <v>0</v>
      </c>
      <c r="T50" s="15"/>
      <c r="U50" s="13">
        <f>IF(T50="",0,IF(T50="優勝",[2]点数換算表!$B$8,IF(T50="準優勝",[2]点数換算表!$C$8,IF(T50="ベスト4",[2]点数換算表!$D$8,IF(T50="ベスト8",[2]点数換算表!$E$8,[2]点数換算表!$F$8)))))</f>
        <v>0</v>
      </c>
      <c r="V50" s="15"/>
      <c r="W50" s="13">
        <f>IF(V50="",0,IF(V50="優勝",[2]点数換算表!$B$13,IF(V50="準優勝",[2]点数換算表!$C$13,IF(V50="ベスト4",[2]点数換算表!$D$13,[2]点数換算表!$E$13))))</f>
        <v>0</v>
      </c>
      <c r="X50" s="15"/>
      <c r="Y50" s="13">
        <f>IF(X50="",0,IF(X50="優勝",[2]点数換算表!$B$14,IF(X50="準優勝",[2]点数換算表!$C$14,IF(X50="ベスト4",[2]点数換算表!$D$14,[2]点数換算表!$E$14))))</f>
        <v>0</v>
      </c>
      <c r="Z50" s="15" t="s">
        <v>9</v>
      </c>
      <c r="AA50" s="13">
        <f>IF(Z50="",0,IF(Z50="優勝",[2]点数換算表!$B$15,IF(Z50="準優勝",[2]点数換算表!$C$15,IF(Z50="ベスト4",[2]点数換算表!$D$15,IF(Z50="ベスト8",[2]点数換算表!$E$15,IF(Z50="ベスト16",[2]点数換算表!$F$15,""))))))</f>
        <v>32</v>
      </c>
      <c r="AB50" s="15"/>
      <c r="AC50" s="13">
        <f>IF(AB50="",0,IF(AB50="優勝",[2]点数換算表!$B$16,IF(AB50="準優勝",[2]点数換算表!$C$16,IF(AB50="ベスト4",[2]点数換算表!$D$16,IF(AB50="ベスト8",[2]点数換算表!$E$16,IF(AB50="ベスト16",[2]点数換算表!$F$16,IF(AB50="ベスト32",[2]点数換算表!$G$16,"")))))))</f>
        <v>0</v>
      </c>
      <c r="AD50" s="15"/>
      <c r="AE50" s="13">
        <f>IF(AD50="",0,IF(AD50="優勝",[2]点数換算表!$B$17,IF(AD50="準優勝",[2]点数換算表!$C$17,IF(AD50="ベスト4",[2]点数換算表!$D$17,IF(AD50="ベスト8",[2]点数換算表!$E$17,IF(AD50="ベスト16",[2]点数換算表!$F$17,IF(AD50="ベスト32",[2]点数換算表!$G$17,"")))))))</f>
        <v>0</v>
      </c>
      <c r="AF50" s="15"/>
      <c r="AG50" s="13">
        <f>IF(AF50="",0,IF(AF50="優勝",[2]点数換算表!$B$18,IF(AF50="準優勝",[2]点数換算表!$C$18,IF(AF50="ベスト4",[2]点数換算表!$D$18,IF(AF50="ベスト8",[2]点数換算表!$E$18,[2]点数換算表!$F$18)))))</f>
        <v>0</v>
      </c>
      <c r="AH50" s="15"/>
      <c r="AI50" s="13">
        <f>IF(AH50="",0,IF(AH50="優勝",[2]点数換算表!$B$19,IF(AH50="準優勝",[2]点数換算表!$C$19,IF(AH50="ベスト4",[2]点数換算表!$D$19,IF(AH50="ベスト8",[2]点数換算表!$E$19,[2]点数換算表!$F$19)))))</f>
        <v>0</v>
      </c>
    </row>
    <row r="51" spans="1:35">
      <c r="A51" s="13">
        <v>48</v>
      </c>
      <c r="B51" s="15" t="s">
        <v>706</v>
      </c>
      <c r="C51" s="15" t="s">
        <v>709</v>
      </c>
      <c r="D51" s="15">
        <v>3</v>
      </c>
      <c r="E51" s="17" t="s">
        <v>179</v>
      </c>
      <c r="F51" s="28" t="s">
        <v>540</v>
      </c>
      <c r="G51" s="13">
        <f t="shared" si="2"/>
        <v>50</v>
      </c>
      <c r="H51" s="15"/>
      <c r="I51" s="13">
        <f>IF(H51="",0,IF(H51="優勝",[2]点数換算表!$B$2,IF(H51="準優勝",[2]点数換算表!$C$2,IF(H51="ベスト4",[2]点数換算表!$D$2,[2]点数換算表!$E$2))))</f>
        <v>0</v>
      </c>
      <c r="J51" s="15"/>
      <c r="K51" s="13">
        <f>IF(J51="",0,IF(J51="優勝",[2]点数換算表!$B$3,IF(J51="準優勝",[2]点数換算表!$C$3,IF(J51="ベスト4",[2]点数換算表!$D$3,[2]点数換算表!$E$3))))</f>
        <v>0</v>
      </c>
      <c r="L51" s="15"/>
      <c r="M51" s="13">
        <f>IF(L51="",0,IF(L51="優勝",[2]点数換算表!$B$4,IF(L51="準優勝",[2]点数換算表!$C$4,IF(L51="ベスト4",[2]点数換算表!$D$4,IF(L51="ベスト8",[2]点数換算表!$E$4,IF(L51="ベスト16",[2]点数換算表!$F$4,""))))))</f>
        <v>0</v>
      </c>
      <c r="N51" s="15" t="s">
        <v>135</v>
      </c>
      <c r="O51" s="13">
        <f>IF(N51="",0,IF(N51="優勝",点数換算表!$B$5,IF(N51="準優勝",点数換算表!$C$5,IF(N51="ベスト4",点数換算表!$D$5,IF(N51="ベスト8",点数換算表!$E$5,IF(N51="ベスト16",点数換算表!$F$5,IF(N51="ベスト32",点数換算表!$G$5,"")))))))</f>
        <v>50</v>
      </c>
      <c r="P51" s="15"/>
      <c r="Q51" s="13">
        <f>IF(P51="",0,IF(P51="優勝",[2]点数換算表!$B$6,IF(P51="準優勝",[2]点数換算表!$C$6,IF(P51="ベスト4",[2]点数換算表!$D$6,IF(P51="ベスト8",[2]点数換算表!$E$6,IF(P51="ベスト16",[2]点数換算表!$F$6,IF(P51="ベスト32",[2]点数換算表!$G$6,"")))))))</f>
        <v>0</v>
      </c>
      <c r="R51" s="15"/>
      <c r="S51" s="13">
        <f>IF(R51="",0,IF(R51="優勝",[2]点数換算表!$B$7,IF(R51="準優勝",[2]点数換算表!$C$7,IF(R51="ベスト4",[2]点数換算表!$D$7,IF(R51="ベスト8",[2]点数換算表!$E$7,[2]点数換算表!$F$7)))))</f>
        <v>0</v>
      </c>
      <c r="T51" s="15"/>
      <c r="U51" s="13">
        <f>IF(T51="",0,IF(T51="優勝",[2]点数換算表!$B$8,IF(T51="準優勝",[2]点数換算表!$C$8,IF(T51="ベスト4",[2]点数換算表!$D$8,IF(T51="ベスト8",[2]点数換算表!$E$8,[2]点数換算表!$F$8)))))</f>
        <v>0</v>
      </c>
      <c r="V51" s="15"/>
      <c r="W51" s="13">
        <f>IF(V51="",0,IF(V51="優勝",[2]点数換算表!$B$13,IF(V51="準優勝",[2]点数換算表!$C$13,IF(V51="ベスト4",[2]点数換算表!$D$13,[2]点数換算表!$E$13))))</f>
        <v>0</v>
      </c>
      <c r="X51" s="15"/>
      <c r="Y51" s="13">
        <f>IF(X51="",0,IF(X51="優勝",[2]点数換算表!$B$14,IF(X51="準優勝",[2]点数換算表!$C$14,IF(X51="ベスト4",[2]点数換算表!$D$14,[2]点数換算表!$E$14))))</f>
        <v>0</v>
      </c>
      <c r="Z51" s="15"/>
      <c r="AA51" s="13">
        <f>IF(Z51="",0,IF(Z51="優勝",[2]点数換算表!$B$15,IF(Z51="準優勝",[2]点数換算表!$C$15,IF(Z51="ベスト4",[2]点数換算表!$D$15,IF(Z51="ベスト8",[2]点数換算表!$E$15,IF(Z51="ベスト16",[2]点数換算表!$F$15,""))))))</f>
        <v>0</v>
      </c>
      <c r="AB51" s="15"/>
      <c r="AC51" s="13">
        <f>IF(AB51="",0,IF(AB51="優勝",[2]点数換算表!$B$16,IF(AB51="準優勝",[2]点数換算表!$C$16,IF(AB51="ベスト4",[2]点数換算表!$D$16,IF(AB51="ベスト8",[2]点数換算表!$E$16,IF(AB51="ベスト16",[2]点数換算表!$F$16,IF(AB51="ベスト32",[2]点数換算表!$G$16,"")))))))</f>
        <v>0</v>
      </c>
      <c r="AD51" s="15"/>
      <c r="AE51" s="13">
        <f>IF(AD51="",0,IF(AD51="優勝",[2]点数換算表!$B$17,IF(AD51="準優勝",[2]点数換算表!$C$17,IF(AD51="ベスト4",[2]点数換算表!$D$17,IF(AD51="ベスト8",[2]点数換算表!$E$17,IF(AD51="ベスト16",[2]点数換算表!$F$17,IF(AD51="ベスト32",[2]点数換算表!$G$17,"")))))))</f>
        <v>0</v>
      </c>
      <c r="AF51" s="15"/>
      <c r="AG51" s="13">
        <f>IF(AF51="",0,IF(AF51="優勝",[2]点数換算表!$B$18,IF(AF51="準優勝",[2]点数換算表!$C$18,IF(AF51="ベスト4",[2]点数換算表!$D$18,IF(AF51="ベスト8",[2]点数換算表!$E$18,[2]点数換算表!$F$18)))))</f>
        <v>0</v>
      </c>
      <c r="AH51" s="15"/>
      <c r="AI51" s="13">
        <f>IF(AH51="",0,IF(AH51="優勝",[2]点数換算表!$B$19,IF(AH51="準優勝",[2]点数換算表!$C$19,IF(AH51="ベスト4",[2]点数換算表!$D$19,IF(AH51="ベスト8",[2]点数換算表!$E$19,[2]点数換算表!$F$19)))))</f>
        <v>0</v>
      </c>
    </row>
    <row r="52" spans="1:35">
      <c r="A52" s="13">
        <v>49</v>
      </c>
      <c r="B52" s="15" t="s">
        <v>707</v>
      </c>
      <c r="C52" s="15" t="s">
        <v>710</v>
      </c>
      <c r="D52" s="15">
        <v>1</v>
      </c>
      <c r="E52" s="17" t="s">
        <v>179</v>
      </c>
      <c r="F52" s="28" t="s">
        <v>540</v>
      </c>
      <c r="G52" s="13">
        <f t="shared" si="2"/>
        <v>50</v>
      </c>
      <c r="H52" s="15"/>
      <c r="I52" s="13">
        <f>IF(H52="",0,IF(H52="優勝",[2]点数換算表!$B$2,IF(H52="準優勝",[2]点数換算表!$C$2,IF(H52="ベスト4",[2]点数換算表!$D$2,[2]点数換算表!$E$2))))</f>
        <v>0</v>
      </c>
      <c r="J52" s="15"/>
      <c r="K52" s="13">
        <f>IF(J52="",0,IF(J52="優勝",[2]点数換算表!$B$3,IF(J52="準優勝",[2]点数換算表!$C$3,IF(J52="ベスト4",[2]点数換算表!$D$3,[2]点数換算表!$E$3))))</f>
        <v>0</v>
      </c>
      <c r="L52" s="15"/>
      <c r="M52" s="13">
        <f>IF(L52="",0,IF(L52="優勝",[2]点数換算表!$B$4,IF(L52="準優勝",[2]点数換算表!$C$4,IF(L52="ベスト4",[2]点数換算表!$D$4,IF(L52="ベスト8",[2]点数換算表!$E$4,IF(L52="ベスト16",[2]点数換算表!$F$4,""))))))</f>
        <v>0</v>
      </c>
      <c r="N52" s="15" t="s">
        <v>135</v>
      </c>
      <c r="O52" s="13">
        <f>IF(N52="",0,IF(N52="優勝",点数換算表!$B$5,IF(N52="準優勝",点数換算表!$C$5,IF(N52="ベスト4",点数換算表!$D$5,IF(N52="ベスト8",点数換算表!$E$5,IF(N52="ベスト16",点数換算表!$F$5,IF(N52="ベスト32",点数換算表!$G$5,"")))))))</f>
        <v>50</v>
      </c>
      <c r="P52" s="15"/>
      <c r="Q52" s="13">
        <f>IF(P52="",0,IF(P52="優勝",[2]点数換算表!$B$6,IF(P52="準優勝",[2]点数換算表!$C$6,IF(P52="ベスト4",[2]点数換算表!$D$6,IF(P52="ベスト8",[2]点数換算表!$E$6,IF(P52="ベスト16",[2]点数換算表!$F$6,IF(P52="ベスト32",[2]点数換算表!$G$6,"")))))))</f>
        <v>0</v>
      </c>
      <c r="R52" s="15"/>
      <c r="S52" s="13">
        <f>IF(R52="",0,IF(R52="優勝",[2]点数換算表!$B$7,IF(R52="準優勝",[2]点数換算表!$C$7,IF(R52="ベスト4",[2]点数換算表!$D$7,IF(R52="ベスト8",[2]点数換算表!$E$7,[2]点数換算表!$F$7)))))</f>
        <v>0</v>
      </c>
      <c r="T52" s="15"/>
      <c r="U52" s="13">
        <f>IF(T52="",0,IF(T52="優勝",[2]点数換算表!$B$8,IF(T52="準優勝",[2]点数換算表!$C$8,IF(T52="ベスト4",[2]点数換算表!$D$8,IF(T52="ベスト8",[2]点数換算表!$E$8,[2]点数換算表!$F$8)))))</f>
        <v>0</v>
      </c>
      <c r="V52" s="15"/>
      <c r="W52" s="13">
        <f>IF(V52="",0,IF(V52="優勝",[2]点数換算表!$B$13,IF(V52="準優勝",[2]点数換算表!$C$13,IF(V52="ベスト4",[2]点数換算表!$D$13,[2]点数換算表!$E$13))))</f>
        <v>0</v>
      </c>
      <c r="X52" s="15"/>
      <c r="Y52" s="13">
        <f>IF(X52="",0,IF(X52="優勝",[2]点数換算表!$B$14,IF(X52="準優勝",[2]点数換算表!$C$14,IF(X52="ベスト4",[2]点数換算表!$D$14,[2]点数換算表!$E$14))))</f>
        <v>0</v>
      </c>
      <c r="Z52" s="15"/>
      <c r="AA52" s="13">
        <f>IF(Z52="",0,IF(Z52="優勝",[2]点数換算表!$B$15,IF(Z52="準優勝",[2]点数換算表!$C$15,IF(Z52="ベスト4",[2]点数換算表!$D$15,IF(Z52="ベスト8",[2]点数換算表!$E$15,IF(Z52="ベスト16",[2]点数換算表!$F$15,""))))))</f>
        <v>0</v>
      </c>
      <c r="AB52" s="15"/>
      <c r="AC52" s="13">
        <f>IF(AB52="",0,IF(AB52="優勝",[2]点数換算表!$B$16,IF(AB52="準優勝",[2]点数換算表!$C$16,IF(AB52="ベスト4",[2]点数換算表!$D$16,IF(AB52="ベスト8",[2]点数換算表!$E$16,IF(AB52="ベスト16",[2]点数換算表!$F$16,IF(AB52="ベスト32",[2]点数換算表!$G$16,"")))))))</f>
        <v>0</v>
      </c>
      <c r="AD52" s="15"/>
      <c r="AE52" s="13">
        <f>IF(AD52="",0,IF(AD52="優勝",[2]点数換算表!$B$17,IF(AD52="準優勝",[2]点数換算表!$C$17,IF(AD52="ベスト4",[2]点数換算表!$D$17,IF(AD52="ベスト8",[2]点数換算表!$E$17,IF(AD52="ベスト16",[2]点数換算表!$F$17,IF(AD52="ベスト32",[2]点数換算表!$G$17,"")))))))</f>
        <v>0</v>
      </c>
      <c r="AF52" s="15"/>
      <c r="AG52" s="13">
        <f>IF(AF52="",0,IF(AF52="優勝",[2]点数換算表!$B$18,IF(AF52="準優勝",[2]点数換算表!$C$18,IF(AF52="ベスト4",[2]点数換算表!$D$18,IF(AF52="ベスト8",[2]点数換算表!$E$18,[2]点数換算表!$F$18)))))</f>
        <v>0</v>
      </c>
      <c r="AH52" s="15"/>
      <c r="AI52" s="13">
        <f>IF(AH52="",0,IF(AH52="優勝",[2]点数換算表!$B$19,IF(AH52="準優勝",[2]点数換算表!$C$19,IF(AH52="ベスト4",[2]点数換算表!$D$19,IF(AH52="ベスト8",[2]点数換算表!$E$19,[2]点数換算表!$F$19)))))</f>
        <v>0</v>
      </c>
    </row>
    <row r="53" spans="1:35">
      <c r="A53" s="13">
        <v>50</v>
      </c>
      <c r="B53" s="13" t="s">
        <v>746</v>
      </c>
      <c r="C53" s="13" t="s">
        <v>747</v>
      </c>
      <c r="D53" s="13">
        <v>3</v>
      </c>
      <c r="E53" s="16" t="s">
        <v>177</v>
      </c>
      <c r="F53" s="26" t="s">
        <v>539</v>
      </c>
      <c r="G53" s="13">
        <f t="shared" si="2"/>
        <v>50</v>
      </c>
      <c r="H53" s="15"/>
      <c r="I53" s="13">
        <f>IF(H53="",0,IF(H53="優勝",[2]点数換算表!$B$2,IF(H53="準優勝",[2]点数換算表!$C$2,IF(H53="ベスト4",[2]点数換算表!$D$2,[2]点数換算表!$E$2))))</f>
        <v>0</v>
      </c>
      <c r="J53" s="15"/>
      <c r="K53" s="13">
        <f>IF(J53="",0,IF(J53="優勝",[2]点数換算表!$B$3,IF(J53="準優勝",[2]点数換算表!$C$3,IF(J53="ベスト4",[2]点数換算表!$D$3,[2]点数換算表!$E$3))))</f>
        <v>0</v>
      </c>
      <c r="L53" s="15"/>
      <c r="M53" s="13">
        <f>IF(L53="",0,IF(L53="優勝",[2]点数換算表!$B$4,IF(L53="準優勝",[2]点数換算表!$C$4,IF(L53="ベスト4",[2]点数換算表!$D$4,IF(L53="ベスト8",[2]点数換算表!$E$4,IF(L53="ベスト16",[2]点数換算表!$F$4,""))))))</f>
        <v>0</v>
      </c>
      <c r="N53" s="15" t="s">
        <v>135</v>
      </c>
      <c r="O53" s="13">
        <f>IF(N53="",0,IF(N53="優勝",点数換算表!$B$5,IF(N53="準優勝",点数換算表!$C$5,IF(N53="ベスト4",点数換算表!$D$5,IF(N53="ベスト8",点数換算表!$E$5,IF(N53="ベスト16",点数換算表!$F$5,IF(N53="ベスト32",点数換算表!$G$5,"")))))))</f>
        <v>50</v>
      </c>
      <c r="P53" s="15"/>
      <c r="Q53" s="13">
        <f>IF(P53="",0,IF(P53="優勝",[2]点数換算表!$B$6,IF(P53="準優勝",[2]点数換算表!$C$6,IF(P53="ベスト4",[2]点数換算表!$D$6,IF(P53="ベスト8",[2]点数換算表!$E$6,IF(P53="ベスト16",[2]点数換算表!$F$6,IF(P53="ベスト32",[2]点数換算表!$G$6,"")))))))</f>
        <v>0</v>
      </c>
      <c r="R53" s="15"/>
      <c r="S53" s="13">
        <f>IF(R53="",0,IF(R53="優勝",[2]点数換算表!$B$7,IF(R53="準優勝",[2]点数換算表!$C$7,IF(R53="ベスト4",[2]点数換算表!$D$7,IF(R53="ベスト8",[2]点数換算表!$E$7,[2]点数換算表!$F$7)))))</f>
        <v>0</v>
      </c>
      <c r="T53" s="15"/>
      <c r="U53" s="13">
        <f>IF(T53="",0,IF(T53="優勝",[2]点数換算表!$B$8,IF(T53="準優勝",[2]点数換算表!$C$8,IF(T53="ベスト4",[2]点数換算表!$D$8,IF(T53="ベスト8",[2]点数換算表!$E$8,[2]点数換算表!$F$8)))))</f>
        <v>0</v>
      </c>
      <c r="V53" s="15"/>
      <c r="W53" s="13">
        <f>IF(V53="",0,IF(V53="優勝",[2]点数換算表!$B$13,IF(V53="準優勝",[2]点数換算表!$C$13,IF(V53="ベスト4",[2]点数換算表!$D$13,[2]点数換算表!$E$13))))</f>
        <v>0</v>
      </c>
      <c r="X53" s="15"/>
      <c r="Y53" s="13">
        <f>IF(X53="",0,IF(X53="優勝",[2]点数換算表!$B$14,IF(X53="準優勝",[2]点数換算表!$C$14,IF(X53="ベスト4",[2]点数換算表!$D$14,[2]点数換算表!$E$14))))</f>
        <v>0</v>
      </c>
      <c r="Z53" s="15"/>
      <c r="AA53" s="13">
        <f>IF(Z53="",0,IF(Z53="優勝",[2]点数換算表!$B$15,IF(Z53="準優勝",[2]点数換算表!$C$15,IF(Z53="ベスト4",[2]点数換算表!$D$15,IF(Z53="ベスト8",[2]点数換算表!$E$15,IF(Z53="ベスト16",[2]点数換算表!$F$15,""))))))</f>
        <v>0</v>
      </c>
      <c r="AB53" s="15"/>
      <c r="AC53" s="13">
        <f>IF(AB53="",0,IF(AB53="優勝",[2]点数換算表!$B$16,IF(AB53="準優勝",[2]点数換算表!$C$16,IF(AB53="ベスト4",[2]点数換算表!$D$16,IF(AB53="ベスト8",[2]点数換算表!$E$16,IF(AB53="ベスト16",[2]点数換算表!$F$16,IF(AB53="ベスト32",[2]点数換算表!$G$16,"")))))))</f>
        <v>0</v>
      </c>
      <c r="AD53" s="15"/>
      <c r="AE53" s="13">
        <f>IF(AD53="",0,IF(AD53="優勝",[2]点数換算表!$B$17,IF(AD53="準優勝",[2]点数換算表!$C$17,IF(AD53="ベスト4",[2]点数換算表!$D$17,IF(AD53="ベスト8",[2]点数換算表!$E$17,IF(AD53="ベスト16",[2]点数換算表!$F$17,IF(AD53="ベスト32",[2]点数換算表!$G$17,"")))))))</f>
        <v>0</v>
      </c>
      <c r="AF53" s="15"/>
      <c r="AG53" s="13">
        <f>IF(AF53="",0,IF(AF53="優勝",[2]点数換算表!$B$18,IF(AF53="準優勝",[2]点数換算表!$C$18,IF(AF53="ベスト4",[2]点数換算表!$D$18,IF(AF53="ベスト8",[2]点数換算表!$E$18,[2]点数換算表!$F$18)))))</f>
        <v>0</v>
      </c>
      <c r="AH53" s="15"/>
      <c r="AI53" s="13">
        <f>IF(AH53="",0,IF(AH53="優勝",[2]点数換算表!$B$19,IF(AH53="準優勝",[2]点数換算表!$C$19,IF(AH53="ベスト4",[2]点数換算表!$D$19,IF(AH53="ベスト8",[2]点数換算表!$E$19,[2]点数換算表!$F$19)))))</f>
        <v>0</v>
      </c>
    </row>
    <row r="54" spans="1:35">
      <c r="A54" s="13">
        <v>51</v>
      </c>
      <c r="B54" s="13" t="s">
        <v>748</v>
      </c>
      <c r="C54" s="13" t="s">
        <v>741</v>
      </c>
      <c r="D54" s="13">
        <v>1</v>
      </c>
      <c r="E54" s="16" t="s">
        <v>177</v>
      </c>
      <c r="F54" s="26" t="s">
        <v>539</v>
      </c>
      <c r="G54" s="13">
        <f t="shared" si="2"/>
        <v>50</v>
      </c>
      <c r="H54" s="15"/>
      <c r="I54" s="13">
        <f>IF(H54="",0,IF(H54="優勝",[2]点数換算表!$B$2,IF(H54="準優勝",[2]点数換算表!$C$2,IF(H54="ベスト4",[2]点数換算表!$D$2,[2]点数換算表!$E$2))))</f>
        <v>0</v>
      </c>
      <c r="J54" s="15"/>
      <c r="K54" s="13">
        <f>IF(J54="",0,IF(J54="優勝",[2]点数換算表!$B$3,IF(J54="準優勝",[2]点数換算表!$C$3,IF(J54="ベスト4",[2]点数換算表!$D$3,[2]点数換算表!$E$3))))</f>
        <v>0</v>
      </c>
      <c r="L54" s="15"/>
      <c r="M54" s="13">
        <f>IF(L54="",0,IF(L54="優勝",[2]点数換算表!$B$4,IF(L54="準優勝",[2]点数換算表!$C$4,IF(L54="ベスト4",[2]点数換算表!$D$4,IF(L54="ベスト8",[2]点数換算表!$E$4,IF(L54="ベスト16",[2]点数換算表!$F$4,""))))))</f>
        <v>0</v>
      </c>
      <c r="N54" s="15" t="s">
        <v>135</v>
      </c>
      <c r="O54" s="13">
        <f>IF(N54="",0,IF(N54="優勝",点数換算表!$B$5,IF(N54="準優勝",点数換算表!$C$5,IF(N54="ベスト4",点数換算表!$D$5,IF(N54="ベスト8",点数換算表!$E$5,IF(N54="ベスト16",点数換算表!$F$5,IF(N54="ベスト32",点数換算表!$G$5,"")))))))</f>
        <v>50</v>
      </c>
      <c r="P54" s="15"/>
      <c r="Q54" s="13">
        <f>IF(P54="",0,IF(P54="優勝",[2]点数換算表!$B$6,IF(P54="準優勝",[2]点数換算表!$C$6,IF(P54="ベスト4",[2]点数換算表!$D$6,IF(P54="ベスト8",[2]点数換算表!$E$6,IF(P54="ベスト16",[2]点数換算表!$F$6,IF(P54="ベスト32",[2]点数換算表!$G$6,"")))))))</f>
        <v>0</v>
      </c>
      <c r="R54" s="15"/>
      <c r="S54" s="13">
        <f>IF(R54="",0,IF(R54="優勝",[2]点数換算表!$B$7,IF(R54="準優勝",[2]点数換算表!$C$7,IF(R54="ベスト4",[2]点数換算表!$D$7,IF(R54="ベスト8",[2]点数換算表!$E$7,[2]点数換算表!$F$7)))))</f>
        <v>0</v>
      </c>
      <c r="T54" s="15"/>
      <c r="U54" s="13">
        <f>IF(T54="",0,IF(T54="優勝",[2]点数換算表!$B$8,IF(T54="準優勝",[2]点数換算表!$C$8,IF(T54="ベスト4",[2]点数換算表!$D$8,IF(T54="ベスト8",[2]点数換算表!$E$8,[2]点数換算表!$F$8)))))</f>
        <v>0</v>
      </c>
      <c r="V54" s="15"/>
      <c r="W54" s="13">
        <f>IF(V54="",0,IF(V54="優勝",[2]点数換算表!$B$13,IF(V54="準優勝",[2]点数換算表!$C$13,IF(V54="ベスト4",[2]点数換算表!$D$13,[2]点数換算表!$E$13))))</f>
        <v>0</v>
      </c>
      <c r="X54" s="15"/>
      <c r="Y54" s="13">
        <f>IF(X54="",0,IF(X54="優勝",[2]点数換算表!$B$14,IF(X54="準優勝",[2]点数換算表!$C$14,IF(X54="ベスト4",[2]点数換算表!$D$14,[2]点数換算表!$E$14))))</f>
        <v>0</v>
      </c>
      <c r="Z54" s="15"/>
      <c r="AA54" s="13">
        <f>IF(Z54="",0,IF(Z54="優勝",[2]点数換算表!$B$15,IF(Z54="準優勝",[2]点数換算表!$C$15,IF(Z54="ベスト4",[2]点数換算表!$D$15,IF(Z54="ベスト8",[2]点数換算表!$E$15,IF(Z54="ベスト16",[2]点数換算表!$F$15,""))))))</f>
        <v>0</v>
      </c>
      <c r="AB54" s="15"/>
      <c r="AC54" s="13">
        <f>IF(AB54="",0,IF(AB54="優勝",[2]点数換算表!$B$16,IF(AB54="準優勝",[2]点数換算表!$C$16,IF(AB54="ベスト4",[2]点数換算表!$D$16,IF(AB54="ベスト8",[2]点数換算表!$E$16,IF(AB54="ベスト16",[2]点数換算表!$F$16,IF(AB54="ベスト32",[2]点数換算表!$G$16,"")))))))</f>
        <v>0</v>
      </c>
      <c r="AD54" s="15"/>
      <c r="AE54" s="13">
        <f>IF(AD54="",0,IF(AD54="優勝",[2]点数換算表!$B$17,IF(AD54="準優勝",[2]点数換算表!$C$17,IF(AD54="ベスト4",[2]点数換算表!$D$17,IF(AD54="ベスト8",[2]点数換算表!$E$17,IF(AD54="ベスト16",[2]点数換算表!$F$17,IF(AD54="ベスト32",[2]点数換算表!$G$17,"")))))))</f>
        <v>0</v>
      </c>
      <c r="AF54" s="15"/>
      <c r="AG54" s="13">
        <f>IF(AF54="",0,IF(AF54="優勝",[2]点数換算表!$B$18,IF(AF54="準優勝",[2]点数換算表!$C$18,IF(AF54="ベスト4",[2]点数換算表!$D$18,IF(AF54="ベスト8",[2]点数換算表!$E$18,[2]点数換算表!$F$18)))))</f>
        <v>0</v>
      </c>
      <c r="AH54" s="15"/>
      <c r="AI54" s="13">
        <f>IF(AH54="",0,IF(AH54="優勝",[2]点数換算表!$B$19,IF(AH54="準優勝",[2]点数換算表!$C$19,IF(AH54="ベスト4",[2]点数換算表!$D$19,IF(AH54="ベスト8",[2]点数換算表!$E$19,[2]点数換算表!$F$19)))))</f>
        <v>0</v>
      </c>
    </row>
    <row r="55" spans="1:35">
      <c r="A55" s="13">
        <v>52</v>
      </c>
      <c r="B55" s="13" t="s">
        <v>749</v>
      </c>
      <c r="C55" s="13" t="s">
        <v>750</v>
      </c>
      <c r="D55" s="13">
        <v>3</v>
      </c>
      <c r="E55" s="16" t="s">
        <v>177</v>
      </c>
      <c r="F55" s="26" t="s">
        <v>539</v>
      </c>
      <c r="G55" s="13">
        <f t="shared" si="2"/>
        <v>50</v>
      </c>
      <c r="H55" s="15"/>
      <c r="I55" s="13">
        <f>IF(H55="",0,IF(H55="優勝",[2]点数換算表!$B$2,IF(H55="準優勝",[2]点数換算表!$C$2,IF(H55="ベスト4",[2]点数換算表!$D$2,[2]点数換算表!$E$2))))</f>
        <v>0</v>
      </c>
      <c r="J55" s="15"/>
      <c r="K55" s="13">
        <f>IF(J55="",0,IF(J55="優勝",[2]点数換算表!$B$3,IF(J55="準優勝",[2]点数換算表!$C$3,IF(J55="ベスト4",[2]点数換算表!$D$3,[2]点数換算表!$E$3))))</f>
        <v>0</v>
      </c>
      <c r="L55" s="15"/>
      <c r="M55" s="13">
        <f>IF(L55="",0,IF(L55="優勝",[2]点数換算表!$B$4,IF(L55="準優勝",[2]点数換算表!$C$4,IF(L55="ベスト4",[2]点数換算表!$D$4,IF(L55="ベスト8",[2]点数換算表!$E$4,IF(L55="ベスト16",[2]点数換算表!$F$4,""))))))</f>
        <v>0</v>
      </c>
      <c r="N55" s="15" t="s">
        <v>135</v>
      </c>
      <c r="O55" s="13">
        <f>IF(N55="",0,IF(N55="優勝",点数換算表!$B$5,IF(N55="準優勝",点数換算表!$C$5,IF(N55="ベスト4",点数換算表!$D$5,IF(N55="ベスト8",点数換算表!$E$5,IF(N55="ベスト16",点数換算表!$F$5,IF(N55="ベスト32",点数換算表!$G$5,"")))))))</f>
        <v>50</v>
      </c>
      <c r="P55" s="15"/>
      <c r="Q55" s="13">
        <f>IF(P55="",0,IF(P55="優勝",[2]点数換算表!$B$6,IF(P55="準優勝",[2]点数換算表!$C$6,IF(P55="ベスト4",[2]点数換算表!$D$6,IF(P55="ベスト8",[2]点数換算表!$E$6,IF(P55="ベスト16",[2]点数換算表!$F$6,IF(P55="ベスト32",[2]点数換算表!$G$6,"")))))))</f>
        <v>0</v>
      </c>
      <c r="R55" s="15"/>
      <c r="S55" s="13">
        <f>IF(R55="",0,IF(R55="優勝",[2]点数換算表!$B$7,IF(R55="準優勝",[2]点数換算表!$C$7,IF(R55="ベスト4",[2]点数換算表!$D$7,IF(R55="ベスト8",[2]点数換算表!$E$7,[2]点数換算表!$F$7)))))</f>
        <v>0</v>
      </c>
      <c r="T55" s="15"/>
      <c r="U55" s="13">
        <f>IF(T55="",0,IF(T55="優勝",[2]点数換算表!$B$8,IF(T55="準優勝",[2]点数換算表!$C$8,IF(T55="ベスト4",[2]点数換算表!$D$8,IF(T55="ベスト8",[2]点数換算表!$E$8,[2]点数換算表!$F$8)))))</f>
        <v>0</v>
      </c>
      <c r="V55" s="15"/>
      <c r="W55" s="13">
        <f>IF(V55="",0,IF(V55="優勝",[2]点数換算表!$B$13,IF(V55="準優勝",[2]点数換算表!$C$13,IF(V55="ベスト4",[2]点数換算表!$D$13,[2]点数換算表!$E$13))))</f>
        <v>0</v>
      </c>
      <c r="X55" s="15"/>
      <c r="Y55" s="13">
        <f>IF(X55="",0,IF(X55="優勝",[2]点数換算表!$B$14,IF(X55="準優勝",[2]点数換算表!$C$14,IF(X55="ベスト4",[2]点数換算表!$D$14,[2]点数換算表!$E$14))))</f>
        <v>0</v>
      </c>
      <c r="Z55" s="15"/>
      <c r="AA55" s="13">
        <f>IF(Z55="",0,IF(Z55="優勝",[2]点数換算表!$B$15,IF(Z55="準優勝",[2]点数換算表!$C$15,IF(Z55="ベスト4",[2]点数換算表!$D$15,IF(Z55="ベスト8",[2]点数換算表!$E$15,IF(Z55="ベスト16",[2]点数換算表!$F$15,""))))))</f>
        <v>0</v>
      </c>
      <c r="AB55" s="15"/>
      <c r="AC55" s="13">
        <f>IF(AB55="",0,IF(AB55="優勝",[2]点数換算表!$B$16,IF(AB55="準優勝",[2]点数換算表!$C$16,IF(AB55="ベスト4",[2]点数換算表!$D$16,IF(AB55="ベスト8",[2]点数換算表!$E$16,IF(AB55="ベスト16",[2]点数換算表!$F$16,IF(AB55="ベスト32",[2]点数換算表!$G$16,"")))))))</f>
        <v>0</v>
      </c>
      <c r="AD55" s="15"/>
      <c r="AE55" s="13">
        <f>IF(AD55="",0,IF(AD55="優勝",[2]点数換算表!$B$17,IF(AD55="準優勝",[2]点数換算表!$C$17,IF(AD55="ベスト4",[2]点数換算表!$D$17,IF(AD55="ベスト8",[2]点数換算表!$E$17,IF(AD55="ベスト16",[2]点数換算表!$F$17,IF(AD55="ベスト32",[2]点数換算表!$G$17,"")))))))</f>
        <v>0</v>
      </c>
      <c r="AF55" s="15"/>
      <c r="AG55" s="13">
        <f>IF(AF55="",0,IF(AF55="優勝",[2]点数換算表!$B$18,IF(AF55="準優勝",[2]点数換算表!$C$18,IF(AF55="ベスト4",[2]点数換算表!$D$18,IF(AF55="ベスト8",[2]点数換算表!$E$18,[2]点数換算表!$F$18)))))</f>
        <v>0</v>
      </c>
      <c r="AH55" s="15"/>
      <c r="AI55" s="13">
        <f>IF(AH55="",0,IF(AH55="優勝",[2]点数換算表!$B$19,IF(AH55="準優勝",[2]点数換算表!$C$19,IF(AH55="ベスト4",[2]点数換算表!$D$19,IF(AH55="ベスト8",[2]点数換算表!$E$19,[2]点数換算表!$F$19)))))</f>
        <v>0</v>
      </c>
    </row>
    <row r="56" spans="1:35">
      <c r="A56" s="13">
        <v>53</v>
      </c>
      <c r="B56" s="13" t="s">
        <v>751</v>
      </c>
      <c r="C56" s="13" t="s">
        <v>752</v>
      </c>
      <c r="D56" s="13">
        <v>1</v>
      </c>
      <c r="E56" s="16" t="s">
        <v>177</v>
      </c>
      <c r="F56" s="26" t="s">
        <v>539</v>
      </c>
      <c r="G56" s="13">
        <f t="shared" si="2"/>
        <v>50</v>
      </c>
      <c r="H56" s="15"/>
      <c r="I56" s="13">
        <f>IF(H56="",0,IF(H56="優勝",[2]点数換算表!$B$2,IF(H56="準優勝",[2]点数換算表!$C$2,IF(H56="ベスト4",[2]点数換算表!$D$2,[2]点数換算表!$E$2))))</f>
        <v>0</v>
      </c>
      <c r="J56" s="15"/>
      <c r="K56" s="13">
        <f>IF(J56="",0,IF(J56="優勝",[2]点数換算表!$B$3,IF(J56="準優勝",[2]点数換算表!$C$3,IF(J56="ベスト4",[2]点数換算表!$D$3,[2]点数換算表!$E$3))))</f>
        <v>0</v>
      </c>
      <c r="L56" s="15"/>
      <c r="M56" s="13">
        <f>IF(L56="",0,IF(L56="優勝",[2]点数換算表!$B$4,IF(L56="準優勝",[2]点数換算表!$C$4,IF(L56="ベスト4",[2]点数換算表!$D$4,IF(L56="ベスト8",[2]点数換算表!$E$4,IF(L56="ベスト16",[2]点数換算表!$F$4,""))))))</f>
        <v>0</v>
      </c>
      <c r="N56" s="15" t="s">
        <v>135</v>
      </c>
      <c r="O56" s="13">
        <f>IF(N56="",0,IF(N56="優勝",点数換算表!$B$5,IF(N56="準優勝",点数換算表!$C$5,IF(N56="ベスト4",点数換算表!$D$5,IF(N56="ベスト8",点数換算表!$E$5,IF(N56="ベスト16",点数換算表!$F$5,IF(N56="ベスト32",点数換算表!$G$5,"")))))))</f>
        <v>50</v>
      </c>
      <c r="P56" s="15"/>
      <c r="Q56" s="13">
        <f>IF(P56="",0,IF(P56="優勝",[2]点数換算表!$B$6,IF(P56="準優勝",[2]点数換算表!$C$6,IF(P56="ベスト4",[2]点数換算表!$D$6,IF(P56="ベスト8",[2]点数換算表!$E$6,IF(P56="ベスト16",[2]点数換算表!$F$6,IF(P56="ベスト32",[2]点数換算表!$G$6,"")))))))</f>
        <v>0</v>
      </c>
      <c r="R56" s="15"/>
      <c r="S56" s="13">
        <f>IF(R56="",0,IF(R56="優勝",[2]点数換算表!$B$7,IF(R56="準優勝",[2]点数換算表!$C$7,IF(R56="ベスト4",[2]点数換算表!$D$7,IF(R56="ベスト8",[2]点数換算表!$E$7,[2]点数換算表!$F$7)))))</f>
        <v>0</v>
      </c>
      <c r="T56" s="15"/>
      <c r="U56" s="13">
        <f>IF(T56="",0,IF(T56="優勝",[2]点数換算表!$B$8,IF(T56="準優勝",[2]点数換算表!$C$8,IF(T56="ベスト4",[2]点数換算表!$D$8,IF(T56="ベスト8",[2]点数換算表!$E$8,[2]点数換算表!$F$8)))))</f>
        <v>0</v>
      </c>
      <c r="V56" s="15"/>
      <c r="W56" s="13">
        <f>IF(V56="",0,IF(V56="優勝",[2]点数換算表!$B$13,IF(V56="準優勝",[2]点数換算表!$C$13,IF(V56="ベスト4",[2]点数換算表!$D$13,[2]点数換算表!$E$13))))</f>
        <v>0</v>
      </c>
      <c r="X56" s="15"/>
      <c r="Y56" s="13">
        <f>IF(X56="",0,IF(X56="優勝",[2]点数換算表!$B$14,IF(X56="準優勝",[2]点数換算表!$C$14,IF(X56="ベスト4",[2]点数換算表!$D$14,[2]点数換算表!$E$14))))</f>
        <v>0</v>
      </c>
      <c r="Z56" s="15"/>
      <c r="AA56" s="13">
        <f>IF(Z56="",0,IF(Z56="優勝",[2]点数換算表!$B$15,IF(Z56="準優勝",[2]点数換算表!$C$15,IF(Z56="ベスト4",[2]点数換算表!$D$15,IF(Z56="ベスト8",[2]点数換算表!$E$15,IF(Z56="ベスト16",[2]点数換算表!$F$15,""))))))</f>
        <v>0</v>
      </c>
      <c r="AB56" s="15"/>
      <c r="AC56" s="13">
        <f>IF(AB56="",0,IF(AB56="優勝",[2]点数換算表!$B$16,IF(AB56="準優勝",[2]点数換算表!$C$16,IF(AB56="ベスト4",[2]点数換算表!$D$16,IF(AB56="ベスト8",[2]点数換算表!$E$16,IF(AB56="ベスト16",[2]点数換算表!$F$16,IF(AB56="ベスト32",[2]点数換算表!$G$16,"")))))))</f>
        <v>0</v>
      </c>
      <c r="AD56" s="15"/>
      <c r="AE56" s="13">
        <f>IF(AD56="",0,IF(AD56="優勝",[2]点数換算表!$B$17,IF(AD56="準優勝",[2]点数換算表!$C$17,IF(AD56="ベスト4",[2]点数換算表!$D$17,IF(AD56="ベスト8",[2]点数換算表!$E$17,IF(AD56="ベスト16",[2]点数換算表!$F$17,IF(AD56="ベスト32",[2]点数換算表!$G$17,"")))))))</f>
        <v>0</v>
      </c>
      <c r="AF56" s="15"/>
      <c r="AG56" s="13">
        <f>IF(AF56="",0,IF(AF56="優勝",[2]点数換算表!$B$18,IF(AF56="準優勝",[2]点数換算表!$C$18,IF(AF56="ベスト4",[2]点数換算表!$D$18,IF(AF56="ベスト8",[2]点数換算表!$E$18,[2]点数換算表!$F$18)))))</f>
        <v>0</v>
      </c>
      <c r="AH56" s="15"/>
      <c r="AI56" s="13">
        <f>IF(AH56="",0,IF(AH56="優勝",[2]点数換算表!$B$19,IF(AH56="準優勝",[2]点数換算表!$C$19,IF(AH56="ベスト4",[2]点数換算表!$D$19,IF(AH56="ベスト8",[2]点数換算表!$E$19,[2]点数換算表!$F$19)))))</f>
        <v>0</v>
      </c>
    </row>
    <row r="57" spans="1:35">
      <c r="A57" s="13">
        <v>54</v>
      </c>
      <c r="B57" s="13" t="s">
        <v>755</v>
      </c>
      <c r="C57" s="13" t="s">
        <v>743</v>
      </c>
      <c r="D57" s="13">
        <v>2</v>
      </c>
      <c r="E57" s="16" t="s">
        <v>177</v>
      </c>
      <c r="F57" s="26" t="s">
        <v>539</v>
      </c>
      <c r="G57" s="13">
        <f t="shared" si="2"/>
        <v>50</v>
      </c>
      <c r="H57" s="15"/>
      <c r="I57" s="13">
        <f>IF(H57="",0,IF(H57="優勝",[2]点数換算表!$B$2,IF(H57="準優勝",[2]点数換算表!$C$2,IF(H57="ベスト4",[2]点数換算表!$D$2,[2]点数換算表!$E$2))))</f>
        <v>0</v>
      </c>
      <c r="J57" s="15"/>
      <c r="K57" s="13">
        <f>IF(J57="",0,IF(J57="優勝",[2]点数換算表!$B$3,IF(J57="準優勝",[2]点数換算表!$C$3,IF(J57="ベスト4",[2]点数換算表!$D$3,[2]点数換算表!$E$3))))</f>
        <v>0</v>
      </c>
      <c r="L57" s="15"/>
      <c r="M57" s="13">
        <f>IF(L57="",0,IF(L57="優勝",[2]点数換算表!$B$4,IF(L57="準優勝",[2]点数換算表!$C$4,IF(L57="ベスト4",[2]点数換算表!$D$4,IF(L57="ベスト8",[2]点数換算表!$E$4,IF(L57="ベスト16",[2]点数換算表!$F$4,""))))))</f>
        <v>0</v>
      </c>
      <c r="N57" s="15" t="s">
        <v>135</v>
      </c>
      <c r="O57" s="13">
        <f>IF(N57="",0,IF(N57="優勝",点数換算表!$B$5,IF(N57="準優勝",点数換算表!$C$5,IF(N57="ベスト4",点数換算表!$D$5,IF(N57="ベスト8",点数換算表!$E$5,IF(N57="ベスト16",点数換算表!$F$5,IF(N57="ベスト32",点数換算表!$G$5,"")))))))</f>
        <v>50</v>
      </c>
      <c r="P57" s="15"/>
      <c r="Q57" s="13">
        <f>IF(P57="",0,IF(P57="優勝",[2]点数換算表!$B$6,IF(P57="準優勝",[2]点数換算表!$C$6,IF(P57="ベスト4",[2]点数換算表!$D$6,IF(P57="ベスト8",[2]点数換算表!$E$6,IF(P57="ベスト16",[2]点数換算表!$F$6,IF(P57="ベスト32",[2]点数換算表!$G$6,"")))))))</f>
        <v>0</v>
      </c>
      <c r="R57" s="15"/>
      <c r="S57" s="13">
        <f>IF(R57="",0,IF(R57="優勝",[2]点数換算表!$B$7,IF(R57="準優勝",[2]点数換算表!$C$7,IF(R57="ベスト4",[2]点数換算表!$D$7,IF(R57="ベスト8",[2]点数換算表!$E$7,[2]点数換算表!$F$7)))))</f>
        <v>0</v>
      </c>
      <c r="T57" s="15"/>
      <c r="U57" s="13">
        <f>IF(T57="",0,IF(T57="優勝",[2]点数換算表!$B$8,IF(T57="準優勝",[2]点数換算表!$C$8,IF(T57="ベスト4",[2]点数換算表!$D$8,IF(T57="ベスト8",[2]点数換算表!$E$8,[2]点数換算表!$F$8)))))</f>
        <v>0</v>
      </c>
      <c r="V57" s="15"/>
      <c r="W57" s="13">
        <f>IF(V57="",0,IF(V57="優勝",[2]点数換算表!$B$13,IF(V57="準優勝",[2]点数換算表!$C$13,IF(V57="ベスト4",[2]点数換算表!$D$13,[2]点数換算表!$E$13))))</f>
        <v>0</v>
      </c>
      <c r="X57" s="15"/>
      <c r="Y57" s="13">
        <f>IF(X57="",0,IF(X57="優勝",[2]点数換算表!$B$14,IF(X57="準優勝",[2]点数換算表!$C$14,IF(X57="ベスト4",[2]点数換算表!$D$14,[2]点数換算表!$E$14))))</f>
        <v>0</v>
      </c>
      <c r="Z57" s="15"/>
      <c r="AA57" s="13">
        <f>IF(Z57="",0,IF(Z57="優勝",[2]点数換算表!$B$15,IF(Z57="準優勝",[2]点数換算表!$C$15,IF(Z57="ベスト4",[2]点数換算表!$D$15,IF(Z57="ベスト8",[2]点数換算表!$E$15,IF(Z57="ベスト16",[2]点数換算表!$F$15,""))))))</f>
        <v>0</v>
      </c>
      <c r="AB57" s="15"/>
      <c r="AC57" s="13">
        <f>IF(AB57="",0,IF(AB57="優勝",[2]点数換算表!$B$16,IF(AB57="準優勝",[2]点数換算表!$C$16,IF(AB57="ベスト4",[2]点数換算表!$D$16,IF(AB57="ベスト8",[2]点数換算表!$E$16,IF(AB57="ベスト16",[2]点数換算表!$F$16,IF(AB57="ベスト32",[2]点数換算表!$G$16,"")))))))</f>
        <v>0</v>
      </c>
      <c r="AD57" s="15"/>
      <c r="AE57" s="13">
        <f>IF(AD57="",0,IF(AD57="優勝",[2]点数換算表!$B$17,IF(AD57="準優勝",[2]点数換算表!$C$17,IF(AD57="ベスト4",[2]点数換算表!$D$17,IF(AD57="ベスト8",[2]点数換算表!$E$17,IF(AD57="ベスト16",[2]点数換算表!$F$17,IF(AD57="ベスト32",[2]点数換算表!$G$17,"")))))))</f>
        <v>0</v>
      </c>
      <c r="AF57" s="15"/>
      <c r="AG57" s="13">
        <f>IF(AF57="",0,IF(AF57="優勝",[2]点数換算表!$B$18,IF(AF57="準優勝",[2]点数換算表!$C$18,IF(AF57="ベスト4",[2]点数換算表!$D$18,IF(AF57="ベスト8",[2]点数換算表!$E$18,[2]点数換算表!$F$18)))))</f>
        <v>0</v>
      </c>
      <c r="AH57" s="15"/>
      <c r="AI57" s="13">
        <f>IF(AH57="",0,IF(AH57="優勝",[2]点数換算表!$B$19,IF(AH57="準優勝",[2]点数換算表!$C$19,IF(AH57="ベスト4",[2]点数換算表!$D$19,IF(AH57="ベスト8",[2]点数換算表!$E$19,[2]点数換算表!$F$19)))))</f>
        <v>0</v>
      </c>
    </row>
    <row r="58" spans="1:35">
      <c r="A58" s="13">
        <v>55</v>
      </c>
      <c r="B58" s="15" t="s">
        <v>114</v>
      </c>
      <c r="C58" s="15" t="s">
        <v>77</v>
      </c>
      <c r="D58" s="15">
        <v>2</v>
      </c>
      <c r="E58" s="16" t="s">
        <v>177</v>
      </c>
      <c r="F58" s="26" t="s">
        <v>539</v>
      </c>
      <c r="G58" s="13">
        <f t="shared" ref="G58:G78" si="3">MAX(I58,K58)+SUM(M58:U58)+MAX(W58,Y58)+SUM(AA58:AI58)</f>
        <v>40</v>
      </c>
      <c r="H58" s="15"/>
      <c r="I58" s="13">
        <f>IF(H58="",0,IF(H58="優勝",[2]点数換算表!$B$2,IF(H58="準優勝",[2]点数換算表!$C$2,IF(H58="ベスト4",[2]点数換算表!$D$2,[2]点数換算表!$E$2))))</f>
        <v>0</v>
      </c>
      <c r="J58" s="15"/>
      <c r="K58" s="13">
        <f>IF(J58="",0,IF(J58="優勝",[2]点数換算表!$B$3,IF(J58="準優勝",[2]点数換算表!$C$3,IF(J58="ベスト4",[2]点数換算表!$D$3,[2]点数換算表!$E$3))))</f>
        <v>0</v>
      </c>
      <c r="L58" s="15"/>
      <c r="M58" s="13">
        <f>IF(L58="",0,IF(L58="優勝",[2]点数換算表!$B$4,IF(L58="準優勝",[2]点数換算表!$C$4,IF(L58="ベスト4",[2]点数換算表!$D$4,IF(L58="ベスト8",[2]点数換算表!$E$4,IF(L58="ベスト16",[2]点数換算表!$F$4,""))))))</f>
        <v>0</v>
      </c>
      <c r="N58" s="15"/>
      <c r="O58" s="13">
        <f>IF(N58="",0,IF(N58="優勝",点数換算表!$B$5,IF(N58="準優勝",点数換算表!$C$5,IF(N58="ベスト4",点数換算表!$D$5,IF(N58="ベスト8",点数換算表!$E$5,IF(N58="ベスト16",点数換算表!$F$5,IF(N58="ベスト32",点数換算表!$G$5,"")))))))</f>
        <v>0</v>
      </c>
      <c r="P58" s="15"/>
      <c r="Q58" s="13">
        <f>IF(P58="",0,IF(P58="優勝",[2]点数換算表!$B$6,IF(P58="準優勝",[2]点数換算表!$C$6,IF(P58="ベスト4",[2]点数換算表!$D$6,IF(P58="ベスト8",[2]点数換算表!$E$6,IF(P58="ベスト16",[2]点数換算表!$F$6,IF(P58="ベスト32",[2]点数換算表!$G$6,"")))))))</f>
        <v>0</v>
      </c>
      <c r="R58" s="15"/>
      <c r="S58" s="13">
        <f>IF(R58="",0,IF(R58="優勝",[2]点数換算表!$B$7,IF(R58="準優勝",[2]点数換算表!$C$7,IF(R58="ベスト4",[2]点数換算表!$D$7,IF(R58="ベスト8",[2]点数換算表!$E$7,[2]点数換算表!$F$7)))))</f>
        <v>0</v>
      </c>
      <c r="T58" s="15"/>
      <c r="U58" s="13">
        <f>IF(T58="",0,IF(T58="優勝",[2]点数換算表!$B$8,IF(T58="準優勝",[2]点数換算表!$C$8,IF(T58="ベスト4",[2]点数換算表!$D$8,IF(T58="ベスト8",[2]点数換算表!$E$8,[2]点数換算表!$F$8)))))</f>
        <v>0</v>
      </c>
      <c r="V58" s="15"/>
      <c r="W58" s="13">
        <f>IF(V58="",0,IF(V58="優勝",[2]点数換算表!$B$13,IF(V58="準優勝",[2]点数換算表!$C$13,IF(V58="ベスト4",[2]点数換算表!$D$13,[2]点数換算表!$E$13))))</f>
        <v>0</v>
      </c>
      <c r="X58" s="15"/>
      <c r="Y58" s="13">
        <f>IF(X58="",0,IF(X58="優勝",[2]点数換算表!$B$14,IF(X58="準優勝",[2]点数換算表!$C$14,IF(X58="ベスト4",[2]点数換算表!$D$14,[2]点数換算表!$E$14))))</f>
        <v>0</v>
      </c>
      <c r="Z58" s="15"/>
      <c r="AA58" s="13">
        <f>IF(Z58="",0,IF(Z58="優勝",[2]点数換算表!$B$15,IF(Z58="準優勝",[2]点数換算表!$C$15,IF(Z58="ベスト4",[2]点数換算表!$D$15,IF(Z58="ベスト8",[2]点数換算表!$E$15,IF(Z58="ベスト16",[2]点数換算表!$F$15,""))))))</f>
        <v>0</v>
      </c>
      <c r="AB58" s="15" t="s">
        <v>135</v>
      </c>
      <c r="AC58" s="13">
        <f>IF(AB58="",0,IF(AB58="優勝",[2]点数換算表!$B$16,IF(AB58="準優勝",[2]点数換算表!$C$16,IF(AB58="ベスト4",[2]点数換算表!$D$16,IF(AB58="ベスト8",[2]点数換算表!$E$16,IF(AB58="ベスト16",[2]点数換算表!$F$16,IF(AB58="ベスト32",[2]点数換算表!$G$16,"")))))))</f>
        <v>40</v>
      </c>
      <c r="AD58" s="15"/>
      <c r="AE58" s="13">
        <f>IF(AD58="",0,IF(AD58="優勝",[2]点数換算表!$B$17,IF(AD58="準優勝",[2]点数換算表!$C$17,IF(AD58="ベスト4",[2]点数換算表!$D$17,IF(AD58="ベスト8",[2]点数換算表!$E$17,IF(AD58="ベスト16",[2]点数換算表!$F$17,IF(AD58="ベスト32",[2]点数換算表!$G$17,"")))))))</f>
        <v>0</v>
      </c>
      <c r="AF58" s="15"/>
      <c r="AG58" s="13">
        <f>IF(AF58="",0,IF(AF58="優勝",[2]点数換算表!$B$18,IF(AF58="準優勝",[2]点数換算表!$C$18,IF(AF58="ベスト4",[2]点数換算表!$D$18,IF(AF58="ベスト8",[2]点数換算表!$E$18,[2]点数換算表!$F$18)))))</f>
        <v>0</v>
      </c>
      <c r="AH58" s="15"/>
      <c r="AI58" s="13">
        <f>IF(AH58="",0,IF(AH58="優勝",[2]点数換算表!$B$19,IF(AH58="準優勝",[2]点数換算表!$C$19,IF(AH58="ベスト4",[2]点数換算表!$D$19,IF(AH58="ベスト8",[2]点数換算表!$E$19,[2]点数換算表!$F$19)))))</f>
        <v>0</v>
      </c>
    </row>
    <row r="59" spans="1:35">
      <c r="A59" s="13">
        <v>56</v>
      </c>
      <c r="B59" s="15" t="s">
        <v>115</v>
      </c>
      <c r="C59" s="15" t="s">
        <v>78</v>
      </c>
      <c r="D59" s="15">
        <v>2</v>
      </c>
      <c r="E59" s="16" t="s">
        <v>177</v>
      </c>
      <c r="F59" s="26" t="s">
        <v>539</v>
      </c>
      <c r="G59" s="13">
        <f t="shared" si="3"/>
        <v>40</v>
      </c>
      <c r="H59" s="15"/>
      <c r="I59" s="13">
        <f>IF(H59="",0,IF(H59="優勝",[2]点数換算表!$B$2,IF(H59="準優勝",[2]点数換算表!$C$2,IF(H59="ベスト4",[2]点数換算表!$D$2,[2]点数換算表!$E$2))))</f>
        <v>0</v>
      </c>
      <c r="J59" s="15"/>
      <c r="K59" s="13">
        <f>IF(J59="",0,IF(J59="優勝",[2]点数換算表!$B$3,IF(J59="準優勝",[2]点数換算表!$C$3,IF(J59="ベスト4",[2]点数換算表!$D$3,[2]点数換算表!$E$3))))</f>
        <v>0</v>
      </c>
      <c r="L59" s="15"/>
      <c r="M59" s="13">
        <f>IF(L59="",0,IF(L59="優勝",[2]点数換算表!$B$4,IF(L59="準優勝",[2]点数換算表!$C$4,IF(L59="ベスト4",[2]点数換算表!$D$4,IF(L59="ベスト8",[2]点数換算表!$E$4,IF(L59="ベスト16",[2]点数換算表!$F$4,""))))))</f>
        <v>0</v>
      </c>
      <c r="N59" s="15"/>
      <c r="O59" s="13">
        <f>IF(N59="",0,IF(N59="優勝",点数換算表!$B$5,IF(N59="準優勝",点数換算表!$C$5,IF(N59="ベスト4",点数換算表!$D$5,IF(N59="ベスト8",点数換算表!$E$5,IF(N59="ベスト16",点数換算表!$F$5,IF(N59="ベスト32",点数換算表!$G$5,"")))))))</f>
        <v>0</v>
      </c>
      <c r="P59" s="15"/>
      <c r="Q59" s="13">
        <f>IF(P59="",0,IF(P59="優勝",[2]点数換算表!$B$6,IF(P59="準優勝",[2]点数換算表!$C$6,IF(P59="ベスト4",[2]点数換算表!$D$6,IF(P59="ベスト8",[2]点数換算表!$E$6,IF(P59="ベスト16",[2]点数換算表!$F$6,IF(P59="ベスト32",[2]点数換算表!$G$6,"")))))))</f>
        <v>0</v>
      </c>
      <c r="R59" s="15"/>
      <c r="S59" s="13">
        <f>IF(R59="",0,IF(R59="優勝",[2]点数換算表!$B$7,IF(R59="準優勝",[2]点数換算表!$C$7,IF(R59="ベスト4",[2]点数換算表!$D$7,IF(R59="ベスト8",[2]点数換算表!$E$7,[2]点数換算表!$F$7)))))</f>
        <v>0</v>
      </c>
      <c r="T59" s="15"/>
      <c r="U59" s="13">
        <f>IF(T59="",0,IF(T59="優勝",[2]点数換算表!$B$8,IF(T59="準優勝",[2]点数換算表!$C$8,IF(T59="ベスト4",[2]点数換算表!$D$8,IF(T59="ベスト8",[2]点数換算表!$E$8,[2]点数換算表!$F$8)))))</f>
        <v>0</v>
      </c>
      <c r="V59" s="15"/>
      <c r="W59" s="13">
        <f>IF(V59="",0,IF(V59="優勝",[2]点数換算表!$B$13,IF(V59="準優勝",[2]点数換算表!$C$13,IF(V59="ベスト4",[2]点数換算表!$D$13,[2]点数換算表!$E$13))))</f>
        <v>0</v>
      </c>
      <c r="X59" s="15"/>
      <c r="Y59" s="13">
        <f>IF(X59="",0,IF(X59="優勝",[2]点数換算表!$B$14,IF(X59="準優勝",[2]点数換算表!$C$14,IF(X59="ベスト4",[2]点数換算表!$D$14,[2]点数換算表!$E$14))))</f>
        <v>0</v>
      </c>
      <c r="Z59" s="15"/>
      <c r="AA59" s="13">
        <f>IF(Z59="",0,IF(Z59="優勝",[2]点数換算表!$B$15,IF(Z59="準優勝",[2]点数換算表!$C$15,IF(Z59="ベスト4",[2]点数換算表!$D$15,IF(Z59="ベスト8",[2]点数換算表!$E$15,IF(Z59="ベスト16",[2]点数換算表!$F$15,""))))))</f>
        <v>0</v>
      </c>
      <c r="AB59" s="15" t="s">
        <v>135</v>
      </c>
      <c r="AC59" s="13">
        <f>IF(AB59="",0,IF(AB59="優勝",[2]点数換算表!$B$16,IF(AB59="準優勝",[2]点数換算表!$C$16,IF(AB59="ベスト4",[2]点数換算表!$D$16,IF(AB59="ベスト8",[2]点数換算表!$E$16,IF(AB59="ベスト16",[2]点数換算表!$F$16,IF(AB59="ベスト32",[2]点数換算表!$G$16,"")))))))</f>
        <v>40</v>
      </c>
      <c r="AD59" s="15"/>
      <c r="AE59" s="13">
        <f>IF(AD59="",0,IF(AD59="優勝",[2]点数換算表!$B$17,IF(AD59="準優勝",[2]点数換算表!$C$17,IF(AD59="ベスト4",[2]点数換算表!$D$17,IF(AD59="ベスト8",[2]点数換算表!$E$17,IF(AD59="ベスト16",[2]点数換算表!$F$17,IF(AD59="ベスト32",[2]点数換算表!$G$17,"")))))))</f>
        <v>0</v>
      </c>
      <c r="AF59" s="15"/>
      <c r="AG59" s="13">
        <f>IF(AF59="",0,IF(AF59="優勝",[2]点数換算表!$B$18,IF(AF59="準優勝",[2]点数換算表!$C$18,IF(AF59="ベスト4",[2]点数換算表!$D$18,IF(AF59="ベスト8",[2]点数換算表!$E$18,[2]点数換算表!$F$18)))))</f>
        <v>0</v>
      </c>
      <c r="AH59" s="15"/>
      <c r="AI59" s="13">
        <f>IF(AH59="",0,IF(AH59="優勝",[2]点数換算表!$B$19,IF(AH59="準優勝",[2]点数換算表!$C$19,IF(AH59="ベスト4",[2]点数換算表!$D$19,IF(AH59="ベスト8",[2]点数換算表!$E$19,[2]点数換算表!$F$19)))))</f>
        <v>0</v>
      </c>
    </row>
    <row r="60" spans="1:35">
      <c r="A60" s="13">
        <v>57</v>
      </c>
      <c r="B60" s="15" t="s">
        <v>352</v>
      </c>
      <c r="C60" s="15" t="s">
        <v>332</v>
      </c>
      <c r="D60" s="15">
        <v>1</v>
      </c>
      <c r="E60" s="21" t="s">
        <v>333</v>
      </c>
      <c r="F60" s="28" t="s">
        <v>540</v>
      </c>
      <c r="G60" s="13">
        <f t="shared" si="3"/>
        <v>40</v>
      </c>
      <c r="H60" s="15"/>
      <c r="I60" s="13">
        <f>IF(H60="",0,IF(H60="優勝",[2]点数換算表!$B$2,IF(H60="準優勝",[2]点数換算表!$C$2,IF(H60="ベスト4",[2]点数換算表!$D$2,[2]点数換算表!$E$2))))</f>
        <v>0</v>
      </c>
      <c r="J60" s="15"/>
      <c r="K60" s="13">
        <f>IF(J60="",0,IF(J60="優勝",[2]点数換算表!$B$3,IF(J60="準優勝",[2]点数換算表!$C$3,IF(J60="ベスト4",[2]点数換算表!$D$3,[2]点数換算表!$E$3))))</f>
        <v>0</v>
      </c>
      <c r="L60" s="15" t="s">
        <v>9</v>
      </c>
      <c r="M60" s="13">
        <f>IF(L60="",0,IF(L60="優勝",[2]点数換算表!$B$4,IF(L60="準優勝",[2]点数換算表!$C$4,IF(L60="ベスト4",[2]点数換算表!$D$4,IF(L60="ベスト8",[2]点数換算表!$E$4,IF(L60="ベスト16",[2]点数換算表!$F$4,""))))))</f>
        <v>40</v>
      </c>
      <c r="N60" s="15"/>
      <c r="O60" s="13">
        <f>IF(N60="",0,IF(N60="優勝",点数換算表!$B$5,IF(N60="準優勝",点数換算表!$C$5,IF(N60="ベスト4",点数換算表!$D$5,IF(N60="ベスト8",点数換算表!$E$5,IF(N60="ベスト16",点数換算表!$F$5,IF(N60="ベスト32",点数換算表!$G$5,"")))))))</f>
        <v>0</v>
      </c>
      <c r="P60" s="15"/>
      <c r="Q60" s="13">
        <f>IF(P60="",0,IF(P60="優勝",[2]点数換算表!$B$6,IF(P60="準優勝",[2]点数換算表!$C$6,IF(P60="ベスト4",[2]点数換算表!$D$6,IF(P60="ベスト8",[2]点数換算表!$E$6,IF(P60="ベスト16",[2]点数換算表!$F$6,IF(P60="ベスト32",[2]点数換算表!$G$6,"")))))))</f>
        <v>0</v>
      </c>
      <c r="R60" s="15"/>
      <c r="S60" s="13">
        <f>IF(R60="",0,IF(R60="優勝",[2]点数換算表!$B$7,IF(R60="準優勝",[2]点数換算表!$C$7,IF(R60="ベスト4",[2]点数換算表!$D$7,IF(R60="ベスト8",[2]点数換算表!$E$7,[2]点数換算表!$F$7)))))</f>
        <v>0</v>
      </c>
      <c r="T60" s="15"/>
      <c r="U60" s="13">
        <f>IF(T60="",0,IF(T60="優勝",[2]点数換算表!$B$8,IF(T60="準優勝",[2]点数換算表!$C$8,IF(T60="ベスト4",[2]点数換算表!$D$8,IF(T60="ベスト8",[2]点数換算表!$E$8,[2]点数換算表!$F$8)))))</f>
        <v>0</v>
      </c>
      <c r="V60" s="15"/>
      <c r="W60" s="13">
        <f>IF(V60="",0,IF(V60="優勝",[2]点数換算表!$B$13,IF(V60="準優勝",[2]点数換算表!$C$13,IF(V60="ベスト4",[2]点数換算表!$D$13,[2]点数換算表!$E$13))))</f>
        <v>0</v>
      </c>
      <c r="X60" s="15"/>
      <c r="Y60" s="13">
        <f>IF(X60="",0,IF(X60="優勝",[2]点数換算表!$B$14,IF(X60="準優勝",[2]点数換算表!$C$14,IF(X60="ベスト4",[2]点数換算表!$D$14,[2]点数換算表!$E$14))))</f>
        <v>0</v>
      </c>
      <c r="Z60" s="15"/>
      <c r="AA60" s="13">
        <f>IF(Z60="",0,IF(Z60="優勝",[2]点数換算表!$B$15,IF(Z60="準優勝",[2]点数換算表!$C$15,IF(Z60="ベスト4",[2]点数換算表!$D$15,IF(Z60="ベスト8",[2]点数換算表!$E$15,IF(Z60="ベスト16",[2]点数換算表!$F$15,""))))))</f>
        <v>0</v>
      </c>
      <c r="AB60" s="15"/>
      <c r="AC60" s="13">
        <f>IF(AB60="",0,IF(AB60="優勝",[2]点数換算表!$B$16,IF(AB60="準優勝",[2]点数換算表!$C$16,IF(AB60="ベスト4",[2]点数換算表!$D$16,IF(AB60="ベスト8",[2]点数換算表!$E$16,IF(AB60="ベスト16",[2]点数換算表!$F$16,IF(AB60="ベスト32",[2]点数換算表!$G$16,"")))))))</f>
        <v>0</v>
      </c>
      <c r="AD60" s="15"/>
      <c r="AE60" s="13">
        <f>IF(AD60="",0,IF(AD60="優勝",[2]点数換算表!$B$17,IF(AD60="準優勝",[2]点数換算表!$C$17,IF(AD60="ベスト4",[2]点数換算表!$D$17,IF(AD60="ベスト8",[2]点数換算表!$E$17,IF(AD60="ベスト16",[2]点数換算表!$F$17,IF(AD60="ベスト32",[2]点数換算表!$G$17,"")))))))</f>
        <v>0</v>
      </c>
      <c r="AF60" s="15"/>
      <c r="AG60" s="13">
        <f>IF(AF60="",0,IF(AF60="優勝",[2]点数換算表!$B$18,IF(AF60="準優勝",[2]点数換算表!$C$18,IF(AF60="ベスト4",[2]点数換算表!$D$18,IF(AF60="ベスト8",[2]点数換算表!$E$18,[2]点数換算表!$F$18)))))</f>
        <v>0</v>
      </c>
      <c r="AH60" s="15"/>
      <c r="AI60" s="13">
        <f>IF(AH60="",0,IF(AH60="優勝",[2]点数換算表!$B$19,IF(AH60="準優勝",[2]点数換算表!$C$19,IF(AH60="ベスト4",[2]点数換算表!$D$19,IF(AH60="ベスト8",[2]点数換算表!$E$19,[2]点数換算表!$F$19)))))</f>
        <v>0</v>
      </c>
    </row>
    <row r="61" spans="1:35">
      <c r="A61" s="13">
        <v>58</v>
      </c>
      <c r="B61" s="15" t="s">
        <v>414</v>
      </c>
      <c r="C61" s="15" t="s">
        <v>398</v>
      </c>
      <c r="D61" s="15" t="s">
        <v>413</v>
      </c>
      <c r="E61" s="22" t="s">
        <v>389</v>
      </c>
      <c r="F61" s="26" t="s">
        <v>539</v>
      </c>
      <c r="G61" s="13">
        <f t="shared" si="3"/>
        <v>40</v>
      </c>
      <c r="H61" s="15"/>
      <c r="I61" s="13">
        <f>IF(H61="",0,IF(H61="優勝",[2]点数換算表!$B$2,IF(H61="準優勝",[2]点数換算表!$C$2,IF(H61="ベスト4",[2]点数換算表!$D$2,[2]点数換算表!$E$2))))</f>
        <v>0</v>
      </c>
      <c r="J61" s="15"/>
      <c r="K61" s="13">
        <f>IF(J61="",0,IF(J61="優勝",[2]点数換算表!$B$3,IF(J61="準優勝",[2]点数換算表!$C$3,IF(J61="ベスト4",[2]点数換算表!$D$3,[2]点数換算表!$E$3))))</f>
        <v>0</v>
      </c>
      <c r="L61" s="15" t="s">
        <v>9</v>
      </c>
      <c r="M61" s="13">
        <f>IF(L61="",0,IF(L61="優勝",[2]点数換算表!$B$4,IF(L61="準優勝",[2]点数換算表!$C$4,IF(L61="ベスト4",[2]点数換算表!$D$4,IF(L61="ベスト8",[2]点数換算表!$E$4,IF(L61="ベスト16",[2]点数換算表!$F$4,""))))))</f>
        <v>40</v>
      </c>
      <c r="N61" s="15"/>
      <c r="O61" s="13">
        <f>IF(N61="",0,IF(N61="優勝",点数換算表!$B$5,IF(N61="準優勝",点数換算表!$C$5,IF(N61="ベスト4",点数換算表!$D$5,IF(N61="ベスト8",点数換算表!$E$5,IF(N61="ベスト16",点数換算表!$F$5,IF(N61="ベスト32",点数換算表!$G$5,"")))))))</f>
        <v>0</v>
      </c>
      <c r="P61" s="15"/>
      <c r="Q61" s="13">
        <f>IF(P61="",0,IF(P61="優勝",[2]点数換算表!$B$6,IF(P61="準優勝",[2]点数換算表!$C$6,IF(P61="ベスト4",[2]点数換算表!$D$6,IF(P61="ベスト8",[2]点数換算表!$E$6,IF(P61="ベスト16",[2]点数換算表!$F$6,IF(P61="ベスト32",[2]点数換算表!$G$6,"")))))))</f>
        <v>0</v>
      </c>
      <c r="R61" s="15"/>
      <c r="S61" s="13">
        <f>IF(R61="",0,IF(R61="優勝",[2]点数換算表!$B$7,IF(R61="準優勝",[2]点数換算表!$C$7,IF(R61="ベスト4",[2]点数換算表!$D$7,IF(R61="ベスト8",[2]点数換算表!$E$7,[2]点数換算表!$F$7)))))</f>
        <v>0</v>
      </c>
      <c r="T61" s="15"/>
      <c r="U61" s="13">
        <f>IF(T61="",0,IF(T61="優勝",[2]点数換算表!$B$8,IF(T61="準優勝",[2]点数換算表!$C$8,IF(T61="ベスト4",[2]点数換算表!$D$8,IF(T61="ベスト8",[2]点数換算表!$E$8,[2]点数換算表!$F$8)))))</f>
        <v>0</v>
      </c>
      <c r="V61" s="15"/>
      <c r="W61" s="13">
        <f>IF(V61="",0,IF(V61="優勝",[2]点数換算表!$B$13,IF(V61="準優勝",[2]点数換算表!$C$13,IF(V61="ベスト4",[2]点数換算表!$D$13,[2]点数換算表!$E$13))))</f>
        <v>0</v>
      </c>
      <c r="X61" s="15"/>
      <c r="Y61" s="13">
        <f>IF(X61="",0,IF(X61="優勝",[2]点数換算表!$B$14,IF(X61="準優勝",[2]点数換算表!$C$14,IF(X61="ベスト4",[2]点数換算表!$D$14,[2]点数換算表!$E$14))))</f>
        <v>0</v>
      </c>
      <c r="Z61" s="15"/>
      <c r="AA61" s="13">
        <f>IF(Z61="",0,IF(Z61="優勝",[2]点数換算表!$B$15,IF(Z61="準優勝",[2]点数換算表!$C$15,IF(Z61="ベスト4",[2]点数換算表!$D$15,IF(Z61="ベスト8",[2]点数換算表!$E$15,IF(Z61="ベスト16",[2]点数換算表!$F$15,""))))))</f>
        <v>0</v>
      </c>
      <c r="AB61" s="15"/>
      <c r="AC61" s="13">
        <f>IF(AB61="",0,IF(AB61="優勝",[2]点数換算表!$B$16,IF(AB61="準優勝",[2]点数換算表!$C$16,IF(AB61="ベスト4",[2]点数換算表!$D$16,IF(AB61="ベスト8",[2]点数換算表!$E$16,IF(AB61="ベスト16",[2]点数換算表!$F$16,IF(AB61="ベスト32",[2]点数換算表!$G$16,"")))))))</f>
        <v>0</v>
      </c>
      <c r="AD61" s="15"/>
      <c r="AE61" s="13">
        <f>IF(AD61="",0,IF(AD61="優勝",[2]点数換算表!$B$17,IF(AD61="準優勝",[2]点数換算表!$C$17,IF(AD61="ベスト4",[2]点数換算表!$D$17,IF(AD61="ベスト8",[2]点数換算表!$E$17,IF(AD61="ベスト16",[2]点数換算表!$F$17,IF(AD61="ベスト32",[2]点数換算表!$G$17,"")))))))</f>
        <v>0</v>
      </c>
      <c r="AF61" s="15"/>
      <c r="AG61" s="13">
        <f>IF(AF61="",0,IF(AF61="優勝",[2]点数換算表!$B$18,IF(AF61="準優勝",[2]点数換算表!$C$18,IF(AF61="ベスト4",[2]点数換算表!$D$18,IF(AF61="ベスト8",[2]点数換算表!$E$18,[2]点数換算表!$F$18)))))</f>
        <v>0</v>
      </c>
      <c r="AH61" s="15"/>
      <c r="AI61" s="13">
        <f>IF(AH61="",0,IF(AH61="優勝",[2]点数換算表!$B$19,IF(AH61="準優勝",[2]点数換算表!$C$19,IF(AH61="ベスト4",[2]点数換算表!$D$19,IF(AH61="ベスト8",[2]点数換算表!$E$19,[2]点数換算表!$F$19)))))</f>
        <v>0</v>
      </c>
    </row>
    <row r="62" spans="1:35">
      <c r="A62" s="13">
        <v>59</v>
      </c>
      <c r="B62" s="15" t="s">
        <v>415</v>
      </c>
      <c r="C62" s="15" t="s">
        <v>391</v>
      </c>
      <c r="D62" s="15" t="s">
        <v>413</v>
      </c>
      <c r="E62" s="22" t="s">
        <v>389</v>
      </c>
      <c r="F62" s="26" t="s">
        <v>539</v>
      </c>
      <c r="G62" s="13">
        <f t="shared" si="3"/>
        <v>40</v>
      </c>
      <c r="H62" s="15"/>
      <c r="I62" s="13">
        <f>IF(H62="",0,IF(H62="優勝",[2]点数換算表!$B$2,IF(H62="準優勝",[2]点数換算表!$C$2,IF(H62="ベスト4",[2]点数換算表!$D$2,[2]点数換算表!$E$2))))</f>
        <v>0</v>
      </c>
      <c r="J62" s="15"/>
      <c r="K62" s="13">
        <f>IF(J62="",0,IF(J62="優勝",[2]点数換算表!$B$3,IF(J62="準優勝",[2]点数換算表!$C$3,IF(J62="ベスト4",[2]点数換算表!$D$3,[2]点数換算表!$E$3))))</f>
        <v>0</v>
      </c>
      <c r="L62" s="15" t="s">
        <v>9</v>
      </c>
      <c r="M62" s="13">
        <f>IF(L62="",0,IF(L62="優勝",[2]点数換算表!$B$4,IF(L62="準優勝",[2]点数換算表!$C$4,IF(L62="ベスト4",[2]点数換算表!$D$4,IF(L62="ベスト8",[2]点数換算表!$E$4,IF(L62="ベスト16",[2]点数換算表!$F$4,""))))))</f>
        <v>40</v>
      </c>
      <c r="N62" s="15"/>
      <c r="O62" s="13">
        <f>IF(N62="",0,IF(N62="優勝",点数換算表!$B$5,IF(N62="準優勝",点数換算表!$C$5,IF(N62="ベスト4",点数換算表!$D$5,IF(N62="ベスト8",点数換算表!$E$5,IF(N62="ベスト16",点数換算表!$F$5,IF(N62="ベスト32",点数換算表!$G$5,"")))))))</f>
        <v>0</v>
      </c>
      <c r="P62" s="15"/>
      <c r="Q62" s="13">
        <f>IF(P62="",0,IF(P62="優勝",[2]点数換算表!$B$6,IF(P62="準優勝",[2]点数換算表!$C$6,IF(P62="ベスト4",[2]点数換算表!$D$6,IF(P62="ベスト8",[2]点数換算表!$E$6,IF(P62="ベスト16",[2]点数換算表!$F$6,IF(P62="ベスト32",[2]点数換算表!$G$6,"")))))))</f>
        <v>0</v>
      </c>
      <c r="R62" s="15"/>
      <c r="S62" s="13">
        <f>IF(R62="",0,IF(R62="優勝",[2]点数換算表!$B$7,IF(R62="準優勝",[2]点数換算表!$C$7,IF(R62="ベスト4",[2]点数換算表!$D$7,IF(R62="ベスト8",[2]点数換算表!$E$7,[2]点数換算表!$F$7)))))</f>
        <v>0</v>
      </c>
      <c r="T62" s="15"/>
      <c r="U62" s="13">
        <f>IF(T62="",0,IF(T62="優勝",[2]点数換算表!$B$8,IF(T62="準優勝",[2]点数換算表!$C$8,IF(T62="ベスト4",[2]点数換算表!$D$8,IF(T62="ベスト8",[2]点数換算表!$E$8,[2]点数換算表!$F$8)))))</f>
        <v>0</v>
      </c>
      <c r="V62" s="15"/>
      <c r="W62" s="13">
        <f>IF(V62="",0,IF(V62="優勝",[2]点数換算表!$B$13,IF(V62="準優勝",[2]点数換算表!$C$13,IF(V62="ベスト4",[2]点数換算表!$D$13,[2]点数換算表!$E$13))))</f>
        <v>0</v>
      </c>
      <c r="X62" s="15"/>
      <c r="Y62" s="13">
        <f>IF(X62="",0,IF(X62="優勝",[2]点数換算表!$B$14,IF(X62="準優勝",[2]点数換算表!$C$14,IF(X62="ベスト4",[2]点数換算表!$D$14,[2]点数換算表!$E$14))))</f>
        <v>0</v>
      </c>
      <c r="Z62" s="15"/>
      <c r="AA62" s="13">
        <f>IF(Z62="",0,IF(Z62="優勝",[2]点数換算表!$B$15,IF(Z62="準優勝",[2]点数換算表!$C$15,IF(Z62="ベスト4",[2]点数換算表!$D$15,IF(Z62="ベスト8",[2]点数換算表!$E$15,IF(Z62="ベスト16",[2]点数換算表!$F$15,""))))))</f>
        <v>0</v>
      </c>
      <c r="AB62" s="15"/>
      <c r="AC62" s="13">
        <f>IF(AB62="",0,IF(AB62="優勝",[2]点数換算表!$B$16,IF(AB62="準優勝",[2]点数換算表!$C$16,IF(AB62="ベスト4",[2]点数換算表!$D$16,IF(AB62="ベスト8",[2]点数換算表!$E$16,IF(AB62="ベスト16",[2]点数換算表!$F$16,IF(AB62="ベスト32",[2]点数換算表!$G$16,"")))))))</f>
        <v>0</v>
      </c>
      <c r="AD62" s="15"/>
      <c r="AE62" s="13">
        <f>IF(AD62="",0,IF(AD62="優勝",[2]点数換算表!$B$17,IF(AD62="準優勝",[2]点数換算表!$C$17,IF(AD62="ベスト4",[2]点数換算表!$D$17,IF(AD62="ベスト8",[2]点数換算表!$E$17,IF(AD62="ベスト16",[2]点数換算表!$F$17,IF(AD62="ベスト32",[2]点数換算表!$G$17,"")))))))</f>
        <v>0</v>
      </c>
      <c r="AF62" s="15"/>
      <c r="AG62" s="13">
        <f>IF(AF62="",0,IF(AF62="優勝",[2]点数換算表!$B$18,IF(AF62="準優勝",[2]点数換算表!$C$18,IF(AF62="ベスト4",[2]点数換算表!$D$18,IF(AF62="ベスト8",[2]点数換算表!$E$18,[2]点数換算表!$F$18)))))</f>
        <v>0</v>
      </c>
      <c r="AH62" s="15"/>
      <c r="AI62" s="13">
        <f>IF(AH62="",0,IF(AH62="優勝",[2]点数換算表!$B$19,IF(AH62="準優勝",[2]点数換算表!$C$19,IF(AH62="ベスト4",[2]点数換算表!$D$19,IF(AH62="ベスト8",[2]点数換算表!$E$19,[2]点数換算表!$F$19)))))</f>
        <v>0</v>
      </c>
    </row>
    <row r="63" spans="1:35">
      <c r="A63" s="13">
        <v>60</v>
      </c>
      <c r="B63" s="15" t="s">
        <v>416</v>
      </c>
      <c r="C63" s="15" t="s">
        <v>402</v>
      </c>
      <c r="D63" s="15" t="s">
        <v>413</v>
      </c>
      <c r="E63" s="22" t="s">
        <v>389</v>
      </c>
      <c r="F63" s="26" t="s">
        <v>539</v>
      </c>
      <c r="G63" s="13">
        <f t="shared" si="3"/>
        <v>40</v>
      </c>
      <c r="H63" s="15"/>
      <c r="I63" s="13">
        <f>IF(H63="",0,IF(H63="優勝",[2]点数換算表!$B$2,IF(H63="準優勝",[2]点数換算表!$C$2,IF(H63="ベスト4",[2]点数換算表!$D$2,[2]点数換算表!$E$2))))</f>
        <v>0</v>
      </c>
      <c r="J63" s="15"/>
      <c r="K63" s="13">
        <f>IF(J63="",0,IF(J63="優勝",[2]点数換算表!$B$3,IF(J63="準優勝",[2]点数換算表!$C$3,IF(J63="ベスト4",[2]点数換算表!$D$3,[2]点数換算表!$E$3))))</f>
        <v>0</v>
      </c>
      <c r="L63" s="15" t="s">
        <v>9</v>
      </c>
      <c r="M63" s="13">
        <f>IF(L63="",0,IF(L63="優勝",[2]点数換算表!$B$4,IF(L63="準優勝",[2]点数換算表!$C$4,IF(L63="ベスト4",[2]点数換算表!$D$4,IF(L63="ベスト8",[2]点数換算表!$E$4,IF(L63="ベスト16",[2]点数換算表!$F$4,""))))))</f>
        <v>40</v>
      </c>
      <c r="N63" s="15"/>
      <c r="O63" s="13">
        <f>IF(N63="",0,IF(N63="優勝",点数換算表!$B$5,IF(N63="準優勝",点数換算表!$C$5,IF(N63="ベスト4",点数換算表!$D$5,IF(N63="ベスト8",点数換算表!$E$5,IF(N63="ベスト16",点数換算表!$F$5,IF(N63="ベスト32",点数換算表!$G$5,"")))))))</f>
        <v>0</v>
      </c>
      <c r="P63" s="15"/>
      <c r="Q63" s="13">
        <f>IF(P63="",0,IF(P63="優勝",[2]点数換算表!$B$6,IF(P63="準優勝",[2]点数換算表!$C$6,IF(P63="ベスト4",[2]点数換算表!$D$6,IF(P63="ベスト8",[2]点数換算表!$E$6,IF(P63="ベスト16",[2]点数換算表!$F$6,IF(P63="ベスト32",[2]点数換算表!$G$6,"")))))))</f>
        <v>0</v>
      </c>
      <c r="R63" s="15"/>
      <c r="S63" s="13">
        <f>IF(R63="",0,IF(R63="優勝",[2]点数換算表!$B$7,IF(R63="準優勝",[2]点数換算表!$C$7,IF(R63="ベスト4",[2]点数換算表!$D$7,IF(R63="ベスト8",[2]点数換算表!$E$7,[2]点数換算表!$F$7)))))</f>
        <v>0</v>
      </c>
      <c r="T63" s="15"/>
      <c r="U63" s="13">
        <f>IF(T63="",0,IF(T63="優勝",[2]点数換算表!$B$8,IF(T63="準優勝",[2]点数換算表!$C$8,IF(T63="ベスト4",[2]点数換算表!$D$8,IF(T63="ベスト8",[2]点数換算表!$E$8,[2]点数換算表!$F$8)))))</f>
        <v>0</v>
      </c>
      <c r="V63" s="15"/>
      <c r="W63" s="13">
        <f>IF(V63="",0,IF(V63="優勝",[2]点数換算表!$B$13,IF(V63="準優勝",[2]点数換算表!$C$13,IF(V63="ベスト4",[2]点数換算表!$D$13,[2]点数換算表!$E$13))))</f>
        <v>0</v>
      </c>
      <c r="X63" s="15"/>
      <c r="Y63" s="13">
        <f>IF(X63="",0,IF(X63="優勝",[2]点数換算表!$B$14,IF(X63="準優勝",[2]点数換算表!$C$14,IF(X63="ベスト4",[2]点数換算表!$D$14,[2]点数換算表!$E$14))))</f>
        <v>0</v>
      </c>
      <c r="Z63" s="15"/>
      <c r="AA63" s="13">
        <f>IF(Z63="",0,IF(Z63="優勝",[2]点数換算表!$B$15,IF(Z63="準優勝",[2]点数換算表!$C$15,IF(Z63="ベスト4",[2]点数換算表!$D$15,IF(Z63="ベスト8",[2]点数換算表!$E$15,IF(Z63="ベスト16",[2]点数換算表!$F$15,""))))))</f>
        <v>0</v>
      </c>
      <c r="AB63" s="15"/>
      <c r="AC63" s="13">
        <f>IF(AB63="",0,IF(AB63="優勝",[2]点数換算表!$B$16,IF(AB63="準優勝",[2]点数換算表!$C$16,IF(AB63="ベスト4",[2]点数換算表!$D$16,IF(AB63="ベスト8",[2]点数換算表!$E$16,IF(AB63="ベスト16",[2]点数換算表!$F$16,IF(AB63="ベスト32",[2]点数換算表!$G$16,"")))))))</f>
        <v>0</v>
      </c>
      <c r="AD63" s="15"/>
      <c r="AE63" s="13">
        <f>IF(AD63="",0,IF(AD63="優勝",[2]点数換算表!$B$17,IF(AD63="準優勝",[2]点数換算表!$C$17,IF(AD63="ベスト4",[2]点数換算表!$D$17,IF(AD63="ベスト8",[2]点数換算表!$E$17,IF(AD63="ベスト16",[2]点数換算表!$F$17,IF(AD63="ベスト32",[2]点数換算表!$G$17,"")))))))</f>
        <v>0</v>
      </c>
      <c r="AF63" s="15"/>
      <c r="AG63" s="13">
        <f>IF(AF63="",0,IF(AF63="優勝",[2]点数換算表!$B$18,IF(AF63="準優勝",[2]点数換算表!$C$18,IF(AF63="ベスト4",[2]点数換算表!$D$18,IF(AF63="ベスト8",[2]点数換算表!$E$18,[2]点数換算表!$F$18)))))</f>
        <v>0</v>
      </c>
      <c r="AH63" s="15"/>
      <c r="AI63" s="13">
        <f>IF(AH63="",0,IF(AH63="優勝",[2]点数換算表!$B$19,IF(AH63="準優勝",[2]点数換算表!$C$19,IF(AH63="ベスト4",[2]点数換算表!$D$19,IF(AH63="ベスト8",[2]点数換算表!$E$19,[2]点数換算表!$F$19)))))</f>
        <v>0</v>
      </c>
    </row>
    <row r="64" spans="1:35">
      <c r="A64" s="13">
        <v>61</v>
      </c>
      <c r="B64" s="13" t="s">
        <v>606</v>
      </c>
      <c r="C64" s="13" t="s">
        <v>607</v>
      </c>
      <c r="D64" s="13">
        <v>1</v>
      </c>
      <c r="E64" s="20" t="s">
        <v>289</v>
      </c>
      <c r="F64" s="28" t="s">
        <v>540</v>
      </c>
      <c r="G64" s="13">
        <f t="shared" si="3"/>
        <v>40</v>
      </c>
      <c r="H64" s="15"/>
      <c r="I64" s="13">
        <f>IF(H64="",0,IF(H64="優勝",[2]点数換算表!$B$2,IF(H64="準優勝",[2]点数換算表!$C$2,IF(H64="ベスト4",[2]点数換算表!$D$2,[2]点数換算表!$E$2))))</f>
        <v>0</v>
      </c>
      <c r="J64" s="15"/>
      <c r="K64" s="13">
        <f>IF(J64="",0,IF(J64="優勝",[2]点数換算表!$B$3,IF(J64="準優勝",[2]点数換算表!$C$3,IF(J64="ベスト4",[2]点数換算表!$D$3,[2]点数換算表!$E$3))))</f>
        <v>0</v>
      </c>
      <c r="L64" s="15" t="s">
        <v>9</v>
      </c>
      <c r="M64" s="13">
        <f>IF(L64="",0,IF(L64="優勝",[2]点数換算表!$B$4,IF(L64="準優勝",[2]点数換算表!$C$4,IF(L64="ベスト4",[2]点数換算表!$D$4,IF(L64="ベスト8",[2]点数換算表!$E$4,IF(L64="ベスト16",[2]点数換算表!$F$4,""))))))</f>
        <v>40</v>
      </c>
      <c r="N64" s="15"/>
      <c r="O64" s="13">
        <f>IF(N64="",0,IF(N64="優勝",点数換算表!$B$5,IF(N64="準優勝",点数換算表!$C$5,IF(N64="ベスト4",点数換算表!$D$5,IF(N64="ベスト8",点数換算表!$E$5,IF(N64="ベスト16",点数換算表!$F$5,IF(N64="ベスト32",点数換算表!$G$5,"")))))))</f>
        <v>0</v>
      </c>
      <c r="P64" s="15"/>
      <c r="Q64" s="13">
        <f>IF(P64="",0,IF(P64="優勝",[2]点数換算表!$B$6,IF(P64="準優勝",[2]点数換算表!$C$6,IF(P64="ベスト4",[2]点数換算表!$D$6,IF(P64="ベスト8",[2]点数換算表!$E$6,IF(P64="ベスト16",[2]点数換算表!$F$6,IF(P64="ベスト32",[2]点数換算表!$G$6,"")))))))</f>
        <v>0</v>
      </c>
      <c r="R64" s="15"/>
      <c r="S64" s="13">
        <f>IF(R64="",0,IF(R64="優勝",[2]点数換算表!$B$7,IF(R64="準優勝",[2]点数換算表!$C$7,IF(R64="ベスト4",[2]点数換算表!$D$7,IF(R64="ベスト8",[2]点数換算表!$E$7,[2]点数換算表!$F$7)))))</f>
        <v>0</v>
      </c>
      <c r="T64" s="15"/>
      <c r="U64" s="13">
        <f>IF(T64="",0,IF(T64="優勝",[2]点数換算表!$B$8,IF(T64="準優勝",[2]点数換算表!$C$8,IF(T64="ベスト4",[2]点数換算表!$D$8,IF(T64="ベスト8",[2]点数換算表!$E$8,[2]点数換算表!$F$8)))))</f>
        <v>0</v>
      </c>
      <c r="V64" s="15"/>
      <c r="W64" s="13">
        <f>IF(V64="",0,IF(V64="優勝",[2]点数換算表!$B$13,IF(V64="準優勝",[2]点数換算表!$C$13,IF(V64="ベスト4",[2]点数換算表!$D$13,[2]点数換算表!$E$13))))</f>
        <v>0</v>
      </c>
      <c r="X64" s="15"/>
      <c r="Y64" s="13">
        <f>IF(X64="",0,IF(X64="優勝",[2]点数換算表!$B$14,IF(X64="準優勝",[2]点数換算表!$C$14,IF(X64="ベスト4",[2]点数換算表!$D$14,[2]点数換算表!$E$14))))</f>
        <v>0</v>
      </c>
      <c r="Z64" s="15"/>
      <c r="AA64" s="13">
        <f>IF(Z64="",0,IF(Z64="優勝",[2]点数換算表!$B$15,IF(Z64="準優勝",[2]点数換算表!$C$15,IF(Z64="ベスト4",[2]点数換算表!$D$15,IF(Z64="ベスト8",[2]点数換算表!$E$15,IF(Z64="ベスト16",[2]点数換算表!$F$15,""))))))</f>
        <v>0</v>
      </c>
      <c r="AB64" s="15"/>
      <c r="AC64" s="13">
        <f>IF(AB64="",0,IF(AB64="優勝",[2]点数換算表!$B$16,IF(AB64="準優勝",[2]点数換算表!$C$16,IF(AB64="ベスト4",[2]点数換算表!$D$16,IF(AB64="ベスト8",[2]点数換算表!$E$16,IF(AB64="ベスト16",[2]点数換算表!$F$16,IF(AB64="ベスト32",[2]点数換算表!$G$16,"")))))))</f>
        <v>0</v>
      </c>
      <c r="AD64" s="15"/>
      <c r="AE64" s="13">
        <f>IF(AD64="",0,IF(AD64="優勝",[2]点数換算表!$B$17,IF(AD64="準優勝",[2]点数換算表!$C$17,IF(AD64="ベスト4",[2]点数換算表!$D$17,IF(AD64="ベスト8",[2]点数換算表!$E$17,IF(AD64="ベスト16",[2]点数換算表!$F$17,IF(AD64="ベスト32",[2]点数換算表!$G$17,"")))))))</f>
        <v>0</v>
      </c>
      <c r="AF64" s="15"/>
      <c r="AG64" s="13">
        <f>IF(AF64="",0,IF(AF64="優勝",[2]点数換算表!$B$18,IF(AF64="準優勝",[2]点数換算表!$C$18,IF(AF64="ベスト4",[2]点数換算表!$D$18,IF(AF64="ベスト8",[2]点数換算表!$E$18,[2]点数換算表!$F$18)))))</f>
        <v>0</v>
      </c>
      <c r="AH64" s="15"/>
      <c r="AI64" s="13">
        <f>IF(AH64="",0,IF(AH64="優勝",[2]点数換算表!$B$19,IF(AH64="準優勝",[2]点数換算表!$C$19,IF(AH64="ベスト4",[2]点数換算表!$D$19,IF(AH64="ベスト8",[2]点数換算表!$E$19,[2]点数換算表!$F$19)))))</f>
        <v>0</v>
      </c>
    </row>
    <row r="65" spans="1:35" ht="20">
      <c r="A65" s="13">
        <v>62</v>
      </c>
      <c r="B65" s="10" t="s">
        <v>668</v>
      </c>
      <c r="C65" s="30" t="s">
        <v>662</v>
      </c>
      <c r="D65" s="10">
        <v>1</v>
      </c>
      <c r="E65" s="19" t="s">
        <v>250</v>
      </c>
      <c r="F65" s="28" t="s">
        <v>540</v>
      </c>
      <c r="G65" s="13">
        <f t="shared" si="3"/>
        <v>40</v>
      </c>
      <c r="H65" s="15"/>
      <c r="I65" s="13">
        <f>IF(H65="",0,IF(H65="優勝",[2]点数換算表!$B$2,IF(H65="準優勝",[2]点数換算表!$C$2,IF(H65="ベスト4",[2]点数換算表!$D$2,[2]点数換算表!$E$2))))</f>
        <v>0</v>
      </c>
      <c r="J65" s="15"/>
      <c r="K65" s="13">
        <f>IF(J65="",0,IF(J65="優勝",[2]点数換算表!$B$3,IF(J65="準優勝",[2]点数換算表!$C$3,IF(J65="ベスト4",[2]点数換算表!$D$3,[2]点数換算表!$E$3))))</f>
        <v>0</v>
      </c>
      <c r="L65" s="15" t="s">
        <v>9</v>
      </c>
      <c r="M65" s="13">
        <f>IF(L65="",0,IF(L65="優勝",[2]点数換算表!$B$4,IF(L65="準優勝",[2]点数換算表!$C$4,IF(L65="ベスト4",[2]点数換算表!$D$4,IF(L65="ベスト8",[2]点数換算表!$E$4,IF(L65="ベスト16",[2]点数換算表!$F$4,""))))))</f>
        <v>40</v>
      </c>
      <c r="N65" s="15"/>
      <c r="O65" s="13">
        <f>IF(N65="",0,IF(N65="優勝",点数換算表!$B$5,IF(N65="準優勝",点数換算表!$C$5,IF(N65="ベスト4",点数換算表!$D$5,IF(N65="ベスト8",点数換算表!$E$5,IF(N65="ベスト16",点数換算表!$F$5,IF(N65="ベスト32",点数換算表!$G$5,"")))))))</f>
        <v>0</v>
      </c>
      <c r="P65" s="15"/>
      <c r="Q65" s="13">
        <f>IF(P65="",0,IF(P65="優勝",[2]点数換算表!$B$6,IF(P65="準優勝",[2]点数換算表!$C$6,IF(P65="ベスト4",[2]点数換算表!$D$6,IF(P65="ベスト8",[2]点数換算表!$E$6,IF(P65="ベスト16",[2]点数換算表!$F$6,IF(P65="ベスト32",[2]点数換算表!$G$6,"")))))))</f>
        <v>0</v>
      </c>
      <c r="R65" s="15"/>
      <c r="S65" s="13">
        <f>IF(R65="",0,IF(R65="優勝",[2]点数換算表!$B$7,IF(R65="準優勝",[2]点数換算表!$C$7,IF(R65="ベスト4",[2]点数換算表!$D$7,IF(R65="ベスト8",[2]点数換算表!$E$7,[2]点数換算表!$F$7)))))</f>
        <v>0</v>
      </c>
      <c r="T65" s="15"/>
      <c r="U65" s="13">
        <f>IF(T65="",0,IF(T65="優勝",[2]点数換算表!$B$8,IF(T65="準優勝",[2]点数換算表!$C$8,IF(T65="ベスト4",[2]点数換算表!$D$8,IF(T65="ベスト8",[2]点数換算表!$E$8,[2]点数換算表!$F$8)))))</f>
        <v>0</v>
      </c>
      <c r="V65" s="15"/>
      <c r="W65" s="13">
        <f>IF(V65="",0,IF(V65="優勝",[2]点数換算表!$B$13,IF(V65="準優勝",[2]点数換算表!$C$13,IF(V65="ベスト4",[2]点数換算表!$D$13,[2]点数換算表!$E$13))))</f>
        <v>0</v>
      </c>
      <c r="X65" s="15"/>
      <c r="Y65" s="13">
        <f>IF(X65="",0,IF(X65="優勝",[2]点数換算表!$B$14,IF(X65="準優勝",[2]点数換算表!$C$14,IF(X65="ベスト4",[2]点数換算表!$D$14,[2]点数換算表!$E$14))))</f>
        <v>0</v>
      </c>
      <c r="Z65" s="15"/>
      <c r="AA65" s="13">
        <f>IF(Z65="",0,IF(Z65="優勝",[2]点数換算表!$B$15,IF(Z65="準優勝",[2]点数換算表!$C$15,IF(Z65="ベスト4",[2]点数換算表!$D$15,IF(Z65="ベスト8",[2]点数換算表!$E$15,IF(Z65="ベスト16",[2]点数換算表!$F$15,""))))))</f>
        <v>0</v>
      </c>
      <c r="AB65" s="15"/>
      <c r="AC65" s="13">
        <f>IF(AB65="",0,IF(AB65="優勝",[2]点数換算表!$B$16,IF(AB65="準優勝",[2]点数換算表!$C$16,IF(AB65="ベスト4",[2]点数換算表!$D$16,IF(AB65="ベスト8",[2]点数換算表!$E$16,IF(AB65="ベスト16",[2]点数換算表!$F$16,IF(AB65="ベスト32",[2]点数換算表!$G$16,"")))))))</f>
        <v>0</v>
      </c>
      <c r="AD65" s="15"/>
      <c r="AE65" s="13">
        <f>IF(AD65="",0,IF(AD65="優勝",[2]点数換算表!$B$17,IF(AD65="準優勝",[2]点数換算表!$C$17,IF(AD65="ベスト4",[2]点数換算表!$D$17,IF(AD65="ベスト8",[2]点数換算表!$E$17,IF(AD65="ベスト16",[2]点数換算表!$F$17,IF(AD65="ベスト32",[2]点数換算表!$G$17,"")))))))</f>
        <v>0</v>
      </c>
      <c r="AF65" s="15"/>
      <c r="AG65" s="13">
        <f>IF(AF65="",0,IF(AF65="優勝",[2]点数換算表!$B$18,IF(AF65="準優勝",[2]点数換算表!$C$18,IF(AF65="ベスト4",[2]点数換算表!$D$18,IF(AF65="ベスト8",[2]点数換算表!$E$18,[2]点数換算表!$F$18)))))</f>
        <v>0</v>
      </c>
      <c r="AH65" s="15"/>
      <c r="AI65" s="13">
        <f>IF(AH65="",0,IF(AH65="優勝",[2]点数換算表!$B$19,IF(AH65="準優勝",[2]点数換算表!$C$19,IF(AH65="ベスト4",[2]点数換算表!$D$19,IF(AH65="ベスト8",[2]点数換算表!$E$19,[2]点数換算表!$F$19)))))</f>
        <v>0</v>
      </c>
    </row>
    <row r="66" spans="1:35">
      <c r="A66" s="13">
        <v>63</v>
      </c>
      <c r="B66" s="15" t="s">
        <v>353</v>
      </c>
      <c r="C66" s="15" t="s">
        <v>332</v>
      </c>
      <c r="D66" s="15">
        <v>3</v>
      </c>
      <c r="E66" s="21" t="s">
        <v>333</v>
      </c>
      <c r="F66" s="28" t="s">
        <v>540</v>
      </c>
      <c r="G66" s="13">
        <f t="shared" si="3"/>
        <v>36</v>
      </c>
      <c r="H66" s="15"/>
      <c r="I66" s="13">
        <f>IF(H66="",0,IF(H66="優勝",[2]点数換算表!$B$2,IF(H66="準優勝",[2]点数換算表!$C$2,IF(H66="ベスト4",[2]点数換算表!$D$2,[2]点数換算表!$E$2))))</f>
        <v>0</v>
      </c>
      <c r="J66" s="15"/>
      <c r="K66" s="13">
        <f>IF(J66="",0,IF(J66="優勝",[2]点数換算表!$B$3,IF(J66="準優勝",[2]点数換算表!$C$3,IF(J66="ベスト4",[2]点数換算表!$D$3,[2]点数換算表!$E$3))))</f>
        <v>0</v>
      </c>
      <c r="L66" s="15" t="s">
        <v>7</v>
      </c>
      <c r="M66" s="13">
        <f>IF(L66="",0,IF(L66="優勝",[2]点数換算表!$B$4,IF(L66="準優勝",[2]点数換算表!$C$4,IF(L66="ベスト4",[2]点数換算表!$D$4,IF(L66="ベスト8",[2]点数換算表!$E$4,IF(L66="ベスト16",[2]点数換算表!$F$4,""))))))</f>
        <v>20</v>
      </c>
      <c r="N66" s="15"/>
      <c r="O66" s="13">
        <f>IF(N66="",0,IF(N66="優勝",点数換算表!$B$5,IF(N66="準優勝",点数換算表!$C$5,IF(N66="ベスト4",点数換算表!$D$5,IF(N66="ベスト8",点数換算表!$E$5,IF(N66="ベスト16",点数換算表!$F$5,IF(N66="ベスト32",点数換算表!$G$5,"")))))))</f>
        <v>0</v>
      </c>
      <c r="P66" s="15"/>
      <c r="Q66" s="13">
        <f>IF(P66="",0,IF(P66="優勝",[2]点数換算表!$B$6,IF(P66="準優勝",[2]点数換算表!$C$6,IF(P66="ベスト4",[2]点数換算表!$D$6,IF(P66="ベスト8",[2]点数換算表!$E$6,IF(P66="ベスト16",[2]点数換算表!$F$6,IF(P66="ベスト32",[2]点数換算表!$G$6,"")))))))</f>
        <v>0</v>
      </c>
      <c r="R66" s="15"/>
      <c r="S66" s="13">
        <f>IF(R66="",0,IF(R66="優勝",[2]点数換算表!$B$7,IF(R66="準優勝",[2]点数換算表!$C$7,IF(R66="ベスト4",[2]点数換算表!$D$7,IF(R66="ベスト8",[2]点数換算表!$E$7,[2]点数換算表!$F$7)))))</f>
        <v>0</v>
      </c>
      <c r="T66" s="15"/>
      <c r="U66" s="13">
        <f>IF(T66="",0,IF(T66="優勝",[2]点数換算表!$B$8,IF(T66="準優勝",[2]点数換算表!$C$8,IF(T66="ベスト4",[2]点数換算表!$D$8,IF(T66="ベスト8",[2]点数換算表!$E$8,[2]点数換算表!$F$8)))))</f>
        <v>0</v>
      </c>
      <c r="V66" s="15"/>
      <c r="W66" s="13">
        <f>IF(V66="",0,IF(V66="優勝",[2]点数換算表!$B$13,IF(V66="準優勝",[2]点数換算表!$C$13,IF(V66="ベスト4",[2]点数換算表!$D$13,[2]点数換算表!$E$13))))</f>
        <v>0</v>
      </c>
      <c r="X66" s="15"/>
      <c r="Y66" s="13">
        <f>IF(X66="",0,IF(X66="優勝",[2]点数換算表!$B$14,IF(X66="準優勝",[2]点数換算表!$C$14,IF(X66="ベスト4",[2]点数換算表!$D$14,[2]点数換算表!$E$14))))</f>
        <v>0</v>
      </c>
      <c r="Z66" s="15" t="s">
        <v>7</v>
      </c>
      <c r="AA66" s="13">
        <f>IF(Z66="",0,IF(Z66="優勝",[2]点数換算表!$B$15,IF(Z66="準優勝",[2]点数換算表!$C$15,IF(Z66="ベスト4",[2]点数換算表!$D$15,IF(Z66="ベスト8",[2]点数換算表!$E$15,IF(Z66="ベスト16",[2]点数換算表!$F$15,""))))))</f>
        <v>16</v>
      </c>
      <c r="AB66" s="15"/>
      <c r="AC66" s="13">
        <f>IF(AB66="",0,IF(AB66="優勝",[2]点数換算表!$B$16,IF(AB66="準優勝",[2]点数換算表!$C$16,IF(AB66="ベスト4",[2]点数換算表!$D$16,IF(AB66="ベスト8",[2]点数換算表!$E$16,IF(AB66="ベスト16",[2]点数換算表!$F$16,IF(AB66="ベスト32",[2]点数換算表!$G$16,"")))))))</f>
        <v>0</v>
      </c>
      <c r="AD66" s="15"/>
      <c r="AE66" s="13">
        <f>IF(AD66="",0,IF(AD66="優勝",[2]点数換算表!$B$17,IF(AD66="準優勝",[2]点数換算表!$C$17,IF(AD66="ベスト4",[2]点数換算表!$D$17,IF(AD66="ベスト8",[2]点数換算表!$E$17,IF(AD66="ベスト16",[2]点数換算表!$F$17,IF(AD66="ベスト32",[2]点数換算表!$G$17,"")))))))</f>
        <v>0</v>
      </c>
      <c r="AF66" s="15"/>
      <c r="AG66" s="13">
        <f>IF(AF66="",0,IF(AF66="優勝",[2]点数換算表!$B$18,IF(AF66="準優勝",[2]点数換算表!$C$18,IF(AF66="ベスト4",[2]点数換算表!$D$18,IF(AF66="ベスト8",[2]点数換算表!$E$18,[2]点数換算表!$F$18)))))</f>
        <v>0</v>
      </c>
      <c r="AH66" s="15"/>
      <c r="AI66" s="13">
        <f>IF(AH66="",0,IF(AH66="優勝",[2]点数換算表!$B$19,IF(AH66="準優勝",[2]点数換算表!$C$19,IF(AH66="ベスト4",[2]点数換算表!$D$19,IF(AH66="ベスト8",[2]点数換算表!$E$19,[2]点数換算表!$F$19)))))</f>
        <v>0</v>
      </c>
    </row>
    <row r="67" spans="1:35">
      <c r="A67" s="13">
        <v>64</v>
      </c>
      <c r="B67" s="15" t="s">
        <v>354</v>
      </c>
      <c r="C67" s="15" t="s">
        <v>332</v>
      </c>
      <c r="D67" s="15">
        <v>3</v>
      </c>
      <c r="E67" s="21" t="s">
        <v>333</v>
      </c>
      <c r="F67" s="28" t="s">
        <v>540</v>
      </c>
      <c r="G67" s="13">
        <f t="shared" si="3"/>
        <v>36</v>
      </c>
      <c r="H67" s="15"/>
      <c r="I67" s="13">
        <f>IF(H67="",0,IF(H67="優勝",[2]点数換算表!$B$2,IF(H67="準優勝",[2]点数換算表!$C$2,IF(H67="ベスト4",[2]点数換算表!$D$2,[2]点数換算表!$E$2))))</f>
        <v>0</v>
      </c>
      <c r="J67" s="15"/>
      <c r="K67" s="13">
        <f>IF(J67="",0,IF(J67="優勝",[2]点数換算表!$B$3,IF(J67="準優勝",[2]点数換算表!$C$3,IF(J67="ベスト4",[2]点数換算表!$D$3,[2]点数換算表!$E$3))))</f>
        <v>0</v>
      </c>
      <c r="L67" s="15" t="s">
        <v>7</v>
      </c>
      <c r="M67" s="13">
        <f>IF(L67="",0,IF(L67="優勝",[2]点数換算表!$B$4,IF(L67="準優勝",[2]点数換算表!$C$4,IF(L67="ベスト4",[2]点数換算表!$D$4,IF(L67="ベスト8",[2]点数換算表!$E$4,IF(L67="ベスト16",[2]点数換算表!$F$4,""))))))</f>
        <v>20</v>
      </c>
      <c r="N67" s="15"/>
      <c r="O67" s="13">
        <f>IF(N67="",0,IF(N67="優勝",点数換算表!$B$5,IF(N67="準優勝",点数換算表!$C$5,IF(N67="ベスト4",点数換算表!$D$5,IF(N67="ベスト8",点数換算表!$E$5,IF(N67="ベスト16",点数換算表!$F$5,IF(N67="ベスト32",点数換算表!$G$5,"")))))))</f>
        <v>0</v>
      </c>
      <c r="P67" s="15"/>
      <c r="Q67" s="13">
        <f>IF(P67="",0,IF(P67="優勝",[2]点数換算表!$B$6,IF(P67="準優勝",[2]点数換算表!$C$6,IF(P67="ベスト4",[2]点数換算表!$D$6,IF(P67="ベスト8",[2]点数換算表!$E$6,IF(P67="ベスト16",[2]点数換算表!$F$6,IF(P67="ベスト32",[2]点数換算表!$G$6,"")))))))</f>
        <v>0</v>
      </c>
      <c r="R67" s="15"/>
      <c r="S67" s="13">
        <f>IF(R67="",0,IF(R67="優勝",[2]点数換算表!$B$7,IF(R67="準優勝",[2]点数換算表!$C$7,IF(R67="ベスト4",[2]点数換算表!$D$7,IF(R67="ベスト8",[2]点数換算表!$E$7,[2]点数換算表!$F$7)))))</f>
        <v>0</v>
      </c>
      <c r="T67" s="15"/>
      <c r="U67" s="13">
        <f>IF(T67="",0,IF(T67="優勝",[2]点数換算表!$B$8,IF(T67="準優勝",[2]点数換算表!$C$8,IF(T67="ベスト4",[2]点数換算表!$D$8,IF(T67="ベスト8",[2]点数換算表!$E$8,[2]点数換算表!$F$8)))))</f>
        <v>0</v>
      </c>
      <c r="V67" s="15"/>
      <c r="W67" s="13">
        <f>IF(V67="",0,IF(V67="優勝",[2]点数換算表!$B$13,IF(V67="準優勝",[2]点数換算表!$C$13,IF(V67="ベスト4",[2]点数換算表!$D$13,[2]点数換算表!$E$13))))</f>
        <v>0</v>
      </c>
      <c r="X67" s="15"/>
      <c r="Y67" s="13">
        <f>IF(X67="",0,IF(X67="優勝",[2]点数換算表!$B$14,IF(X67="準優勝",[2]点数換算表!$C$14,IF(X67="ベスト4",[2]点数換算表!$D$14,[2]点数換算表!$E$14))))</f>
        <v>0</v>
      </c>
      <c r="Z67" s="15" t="s">
        <v>7</v>
      </c>
      <c r="AA67" s="13">
        <f>IF(Z67="",0,IF(Z67="優勝",[2]点数換算表!$B$15,IF(Z67="準優勝",[2]点数換算表!$C$15,IF(Z67="ベスト4",[2]点数換算表!$D$15,IF(Z67="ベスト8",[2]点数換算表!$E$15,IF(Z67="ベスト16",[2]点数換算表!$F$15,""))))))</f>
        <v>16</v>
      </c>
      <c r="AB67" s="15"/>
      <c r="AC67" s="13">
        <f>IF(AB67="",0,IF(AB67="優勝",[2]点数換算表!$B$16,IF(AB67="準優勝",[2]点数換算表!$C$16,IF(AB67="ベスト4",[2]点数換算表!$D$16,IF(AB67="ベスト8",[2]点数換算表!$E$16,IF(AB67="ベスト16",[2]点数換算表!$F$16,IF(AB67="ベスト32",[2]点数換算表!$G$16,"")))))))</f>
        <v>0</v>
      </c>
      <c r="AD67" s="15"/>
      <c r="AE67" s="13">
        <f>IF(AD67="",0,IF(AD67="優勝",[2]点数換算表!$B$17,IF(AD67="準優勝",[2]点数換算表!$C$17,IF(AD67="ベスト4",[2]点数換算表!$D$17,IF(AD67="ベスト8",[2]点数換算表!$E$17,IF(AD67="ベスト16",[2]点数換算表!$F$17,IF(AD67="ベスト32",[2]点数換算表!$G$17,"")))))))</f>
        <v>0</v>
      </c>
      <c r="AF67" s="15"/>
      <c r="AG67" s="13">
        <f>IF(AF67="",0,IF(AF67="優勝",[2]点数換算表!$B$18,IF(AF67="準優勝",[2]点数換算表!$C$18,IF(AF67="ベスト4",[2]点数換算表!$D$18,IF(AF67="ベスト8",[2]点数換算表!$E$18,[2]点数換算表!$F$18)))))</f>
        <v>0</v>
      </c>
      <c r="AH67" s="15"/>
      <c r="AI67" s="13">
        <f>IF(AH67="",0,IF(AH67="優勝",[2]点数換算表!$B$19,IF(AH67="準優勝",[2]点数換算表!$C$19,IF(AH67="ベスト4",[2]点数換算表!$D$19,IF(AH67="ベスト8",[2]点数換算表!$E$19,[2]点数換算表!$F$19)))))</f>
        <v>0</v>
      </c>
    </row>
    <row r="68" spans="1:35">
      <c r="A68" s="13">
        <v>65</v>
      </c>
      <c r="B68" s="15" t="s">
        <v>263</v>
      </c>
      <c r="C68" s="15" t="s">
        <v>249</v>
      </c>
      <c r="D68" s="15">
        <v>2</v>
      </c>
      <c r="E68" s="19" t="s">
        <v>250</v>
      </c>
      <c r="F68" s="28" t="s">
        <v>540</v>
      </c>
      <c r="G68" s="13">
        <f t="shared" si="3"/>
        <v>36</v>
      </c>
      <c r="H68" s="15"/>
      <c r="I68" s="13">
        <f>IF(H68="",0,IF(H68="優勝",[2]点数換算表!$B$2,IF(H68="準優勝",[2]点数換算表!$C$2,IF(H68="ベスト4",[2]点数換算表!$D$2,[2]点数換算表!$E$2))))</f>
        <v>0</v>
      </c>
      <c r="J68" s="15"/>
      <c r="K68" s="13">
        <f>IF(J68="",0,IF(J68="優勝",[2]点数換算表!$B$3,IF(J68="準優勝",[2]点数換算表!$C$3,IF(J68="ベスト4",[2]点数換算表!$D$3,[2]点数換算表!$E$3))))</f>
        <v>0</v>
      </c>
      <c r="L68" s="15" t="s">
        <v>7</v>
      </c>
      <c r="M68" s="13">
        <f>IF(L68="",0,IF(L68="優勝",[2]点数換算表!$B$4,IF(L68="準優勝",[2]点数換算表!$C$4,IF(L68="ベスト4",[2]点数換算表!$D$4,IF(L68="ベスト8",[2]点数換算表!$E$4,IF(L68="ベスト16",[2]点数換算表!$F$4,""))))))</f>
        <v>20</v>
      </c>
      <c r="N68" s="15"/>
      <c r="O68" s="13">
        <f>IF(N68="",0,IF(N68="優勝",点数換算表!$B$5,IF(N68="準優勝",点数換算表!$C$5,IF(N68="ベスト4",点数換算表!$D$5,IF(N68="ベスト8",点数換算表!$E$5,IF(N68="ベスト16",点数換算表!$F$5,IF(N68="ベスト32",点数換算表!$G$5,"")))))))</f>
        <v>0</v>
      </c>
      <c r="P68" s="15"/>
      <c r="Q68" s="13">
        <f>IF(P68="",0,IF(P68="優勝",[2]点数換算表!$B$6,IF(P68="準優勝",[2]点数換算表!$C$6,IF(P68="ベスト4",[2]点数換算表!$D$6,IF(P68="ベスト8",[2]点数換算表!$E$6,IF(P68="ベスト16",[2]点数換算表!$F$6,IF(P68="ベスト32",[2]点数換算表!$G$6,"")))))))</f>
        <v>0</v>
      </c>
      <c r="R68" s="15"/>
      <c r="S68" s="13">
        <f>IF(R68="",0,IF(R68="優勝",[2]点数換算表!$B$7,IF(R68="準優勝",[2]点数換算表!$C$7,IF(R68="ベスト4",[2]点数換算表!$D$7,IF(R68="ベスト8",[2]点数換算表!$E$7,[2]点数換算表!$F$7)))))</f>
        <v>0</v>
      </c>
      <c r="T68" s="15"/>
      <c r="U68" s="13">
        <f>IF(T68="",0,IF(T68="優勝",[2]点数換算表!$B$8,IF(T68="準優勝",[2]点数換算表!$C$8,IF(T68="ベスト4",[2]点数換算表!$D$8,IF(T68="ベスト8",[2]点数換算表!$E$8,[2]点数換算表!$F$8)))))</f>
        <v>0</v>
      </c>
      <c r="V68" s="15"/>
      <c r="W68" s="13">
        <f>IF(V68="",0,IF(V68="優勝",[2]点数換算表!$B$13,IF(V68="準優勝",[2]点数換算表!$C$13,IF(V68="ベスト4",[2]点数換算表!$D$13,[2]点数換算表!$E$13))))</f>
        <v>0</v>
      </c>
      <c r="X68" s="15"/>
      <c r="Y68" s="13">
        <f>IF(X68="",0,IF(X68="優勝",[2]点数換算表!$B$14,IF(X68="準優勝",[2]点数換算表!$C$14,IF(X68="ベスト4",[2]点数換算表!$D$14,[2]点数換算表!$E$14))))</f>
        <v>0</v>
      </c>
      <c r="Z68" s="15" t="s">
        <v>7</v>
      </c>
      <c r="AA68" s="13">
        <f>IF(Z68="",0,IF(Z68="優勝",[2]点数換算表!$B$15,IF(Z68="準優勝",[2]点数換算表!$C$15,IF(Z68="ベスト4",[2]点数換算表!$D$15,IF(Z68="ベスト8",[2]点数換算表!$E$15,IF(Z68="ベスト16",[2]点数換算表!$F$15,""))))))</f>
        <v>16</v>
      </c>
      <c r="AB68" s="15"/>
      <c r="AC68" s="13">
        <f>IF(AB68="",0,IF(AB68="優勝",[2]点数換算表!$B$16,IF(AB68="準優勝",[2]点数換算表!$C$16,IF(AB68="ベスト4",[2]点数換算表!$D$16,IF(AB68="ベスト8",[2]点数換算表!$E$16,IF(AB68="ベスト16",[2]点数換算表!$F$16,IF(AB68="ベスト32",[2]点数換算表!$G$16,"")))))))</f>
        <v>0</v>
      </c>
      <c r="AD68" s="15"/>
      <c r="AE68" s="13">
        <f>IF(AD68="",0,IF(AD68="優勝",[2]点数換算表!$B$17,IF(AD68="準優勝",[2]点数換算表!$C$17,IF(AD68="ベスト4",[2]点数換算表!$D$17,IF(AD68="ベスト8",[2]点数換算表!$E$17,IF(AD68="ベスト16",[2]点数換算表!$F$17,IF(AD68="ベスト32",[2]点数換算表!$G$17,"")))))))</f>
        <v>0</v>
      </c>
      <c r="AF68" s="15"/>
      <c r="AG68" s="13">
        <f>IF(AF68="",0,IF(AF68="優勝",[2]点数換算表!$B$18,IF(AF68="準優勝",[2]点数換算表!$C$18,IF(AF68="ベスト4",[2]点数換算表!$D$18,IF(AF68="ベスト8",[2]点数換算表!$E$18,[2]点数換算表!$F$18)))))</f>
        <v>0</v>
      </c>
      <c r="AH68" s="15"/>
      <c r="AI68" s="13">
        <f>IF(AH68="",0,IF(AH68="優勝",[2]点数換算表!$B$19,IF(AH68="準優勝",[2]点数換算表!$C$19,IF(AH68="ベスト4",[2]点数換算表!$D$19,IF(AH68="ベスト8",[2]点数換算表!$E$19,[2]点数換算表!$F$19)))))</f>
        <v>0</v>
      </c>
    </row>
    <row r="69" spans="1:35">
      <c r="A69" s="13">
        <v>66</v>
      </c>
      <c r="B69" s="15" t="s">
        <v>200</v>
      </c>
      <c r="C69" s="15" t="s">
        <v>181</v>
      </c>
      <c r="D69" s="15">
        <v>2</v>
      </c>
      <c r="E69" s="17" t="s">
        <v>179</v>
      </c>
      <c r="F69" s="28" t="s">
        <v>540</v>
      </c>
      <c r="G69" s="13">
        <f t="shared" si="3"/>
        <v>32</v>
      </c>
      <c r="H69" s="15"/>
      <c r="I69" s="13">
        <f>IF(H69="",0,IF(H69="優勝",[2]点数換算表!$B$2,IF(H69="準優勝",[2]点数換算表!$C$2,IF(H69="ベスト4",[2]点数換算表!$D$2,[2]点数換算表!$E$2))))</f>
        <v>0</v>
      </c>
      <c r="J69" s="15"/>
      <c r="K69" s="13">
        <f>IF(J69="",0,IF(J69="優勝",[2]点数換算表!$B$3,IF(J69="準優勝",[2]点数換算表!$C$3,IF(J69="ベスト4",[2]点数換算表!$D$3,[2]点数換算表!$E$3))))</f>
        <v>0</v>
      </c>
      <c r="L69" s="15"/>
      <c r="M69" s="13">
        <f>IF(L69="",0,IF(L69="優勝",[2]点数換算表!$B$4,IF(L69="準優勝",[2]点数換算表!$C$4,IF(L69="ベスト4",[2]点数換算表!$D$4,IF(L69="ベスト8",[2]点数換算表!$E$4,IF(L69="ベスト16",[2]点数換算表!$F$4,""))))))</f>
        <v>0</v>
      </c>
      <c r="N69" s="15"/>
      <c r="O69" s="13">
        <f>IF(N69="",0,IF(N69="優勝",点数換算表!$B$5,IF(N69="準優勝",点数換算表!$C$5,IF(N69="ベスト4",点数換算表!$D$5,IF(N69="ベスト8",点数換算表!$E$5,IF(N69="ベスト16",点数換算表!$F$5,IF(N69="ベスト32",点数換算表!$G$5,"")))))))</f>
        <v>0</v>
      </c>
      <c r="P69" s="15"/>
      <c r="Q69" s="13">
        <f>IF(P69="",0,IF(P69="優勝",[2]点数換算表!$B$6,IF(P69="準優勝",[2]点数換算表!$C$6,IF(P69="ベスト4",[2]点数換算表!$D$6,IF(P69="ベスト8",[2]点数換算表!$E$6,IF(P69="ベスト16",[2]点数換算表!$F$6,IF(P69="ベスト32",[2]点数換算表!$G$6,"")))))))</f>
        <v>0</v>
      </c>
      <c r="R69" s="15"/>
      <c r="S69" s="13">
        <f>IF(R69="",0,IF(R69="優勝",[2]点数換算表!$B$7,IF(R69="準優勝",[2]点数換算表!$C$7,IF(R69="ベスト4",[2]点数換算表!$D$7,IF(R69="ベスト8",[2]点数換算表!$E$7,[2]点数換算表!$F$7)))))</f>
        <v>0</v>
      </c>
      <c r="T69" s="15"/>
      <c r="U69" s="13">
        <f>IF(T69="",0,IF(T69="優勝",[2]点数換算表!$B$8,IF(T69="準優勝",[2]点数換算表!$C$8,IF(T69="ベスト4",[2]点数換算表!$D$8,IF(T69="ベスト8",[2]点数換算表!$E$8,[2]点数換算表!$F$8)))))</f>
        <v>0</v>
      </c>
      <c r="V69" s="15"/>
      <c r="W69" s="13">
        <f>IF(V69="",0,IF(V69="優勝",[2]点数換算表!$B$13,IF(V69="準優勝",[2]点数換算表!$C$13,IF(V69="ベスト4",[2]点数換算表!$D$13,[2]点数換算表!$E$13))))</f>
        <v>0</v>
      </c>
      <c r="X69" s="15"/>
      <c r="Y69" s="13">
        <f>IF(X69="",0,IF(X69="優勝",[2]点数換算表!$B$14,IF(X69="準優勝",[2]点数換算表!$C$14,IF(X69="ベスト4",[2]点数換算表!$D$14,[2]点数換算表!$E$14))))</f>
        <v>0</v>
      </c>
      <c r="Z69" s="15" t="s">
        <v>9</v>
      </c>
      <c r="AA69" s="13">
        <f>IF(Z69="",0,IF(Z69="優勝",[2]点数換算表!$B$15,IF(Z69="準優勝",[2]点数換算表!$C$15,IF(Z69="ベスト4",[2]点数換算表!$D$15,IF(Z69="ベスト8",[2]点数換算表!$E$15,IF(Z69="ベスト16",[2]点数換算表!$F$15,""))))))</f>
        <v>32</v>
      </c>
      <c r="AB69" s="15"/>
      <c r="AC69" s="13">
        <f>IF(AB69="",0,IF(AB69="優勝",[2]点数換算表!$B$16,IF(AB69="準優勝",[2]点数換算表!$C$16,IF(AB69="ベスト4",[2]点数換算表!$D$16,IF(AB69="ベスト8",[2]点数換算表!$E$16,IF(AB69="ベスト16",[2]点数換算表!$F$16,IF(AB69="ベスト32",[2]点数換算表!$G$16,"")))))))</f>
        <v>0</v>
      </c>
      <c r="AD69" s="15"/>
      <c r="AE69" s="13">
        <f>IF(AD69="",0,IF(AD69="優勝",[2]点数換算表!$B$17,IF(AD69="準優勝",[2]点数換算表!$C$17,IF(AD69="ベスト4",[2]点数換算表!$D$17,IF(AD69="ベスト8",[2]点数換算表!$E$17,IF(AD69="ベスト16",[2]点数換算表!$F$17,IF(AD69="ベスト32",[2]点数換算表!$G$17,"")))))))</f>
        <v>0</v>
      </c>
      <c r="AF69" s="15"/>
      <c r="AG69" s="13">
        <f>IF(AF69="",0,IF(AF69="優勝",[2]点数換算表!$B$18,IF(AF69="準優勝",[2]点数換算表!$C$18,IF(AF69="ベスト4",[2]点数換算表!$D$18,IF(AF69="ベスト8",[2]点数換算表!$E$18,[2]点数換算表!$F$18)))))</f>
        <v>0</v>
      </c>
      <c r="AH69" s="15"/>
      <c r="AI69" s="13">
        <f>IF(AH69="",0,IF(AH69="優勝",[2]点数換算表!$B$19,IF(AH69="準優勝",[2]点数換算表!$C$19,IF(AH69="ベスト4",[2]点数換算表!$D$19,IF(AH69="ベスト8",[2]点数換算表!$E$19,[2]点数換算表!$F$19)))))</f>
        <v>0</v>
      </c>
    </row>
    <row r="70" spans="1:35">
      <c r="A70" s="13">
        <v>67</v>
      </c>
      <c r="B70" s="15" t="s">
        <v>356</v>
      </c>
      <c r="C70" s="15" t="s">
        <v>351</v>
      </c>
      <c r="D70" s="15">
        <v>3</v>
      </c>
      <c r="E70" s="21" t="s">
        <v>333</v>
      </c>
      <c r="F70" s="28" t="s">
        <v>540</v>
      </c>
      <c r="G70" s="13">
        <f t="shared" si="3"/>
        <v>20</v>
      </c>
      <c r="H70" s="15"/>
      <c r="I70" s="13">
        <f>IF(H70="",0,IF(H70="優勝",[2]点数換算表!$B$2,IF(H70="準優勝",[2]点数換算表!$C$2,IF(H70="ベスト4",[2]点数換算表!$D$2,[2]点数換算表!$E$2))))</f>
        <v>0</v>
      </c>
      <c r="J70" s="15"/>
      <c r="K70" s="13">
        <f>IF(J70="",0,IF(J70="優勝",[2]点数換算表!$B$3,IF(J70="準優勝",[2]点数換算表!$C$3,IF(J70="ベスト4",[2]点数換算表!$D$3,[2]点数換算表!$E$3))))</f>
        <v>0</v>
      </c>
      <c r="L70" s="15" t="s">
        <v>7</v>
      </c>
      <c r="M70" s="13">
        <f>IF(L70="",0,IF(L70="優勝",[2]点数換算表!$B$4,IF(L70="準優勝",[2]点数換算表!$C$4,IF(L70="ベスト4",[2]点数換算表!$D$4,IF(L70="ベスト8",[2]点数換算表!$E$4,IF(L70="ベスト16",[2]点数換算表!$F$4,""))))))</f>
        <v>20</v>
      </c>
      <c r="N70" s="15"/>
      <c r="O70" s="13">
        <f>IF(N70="",0,IF(N70="優勝",点数換算表!$B$5,IF(N70="準優勝",点数換算表!$C$5,IF(N70="ベスト4",点数換算表!$D$5,IF(N70="ベスト8",点数換算表!$E$5,IF(N70="ベスト16",点数換算表!$F$5,IF(N70="ベスト32",点数換算表!$G$5,"")))))))</f>
        <v>0</v>
      </c>
      <c r="P70" s="15"/>
      <c r="Q70" s="13">
        <f>IF(P70="",0,IF(P70="優勝",[2]点数換算表!$B$6,IF(P70="準優勝",[2]点数換算表!$C$6,IF(P70="ベスト4",[2]点数換算表!$D$6,IF(P70="ベスト8",[2]点数換算表!$E$6,IF(P70="ベスト16",[2]点数換算表!$F$6,IF(P70="ベスト32",[2]点数換算表!$G$6,"")))))))</f>
        <v>0</v>
      </c>
      <c r="R70" s="15"/>
      <c r="S70" s="13">
        <f>IF(R70="",0,IF(R70="優勝",[2]点数換算表!$B$7,IF(R70="準優勝",[2]点数換算表!$C$7,IF(R70="ベスト4",[2]点数換算表!$D$7,IF(R70="ベスト8",[2]点数換算表!$E$7,[2]点数換算表!$F$7)))))</f>
        <v>0</v>
      </c>
      <c r="T70" s="15"/>
      <c r="U70" s="13">
        <f>IF(T70="",0,IF(T70="優勝",[2]点数換算表!$B$8,IF(T70="準優勝",[2]点数換算表!$C$8,IF(T70="ベスト4",[2]点数換算表!$D$8,IF(T70="ベスト8",[2]点数換算表!$E$8,[2]点数換算表!$F$8)))))</f>
        <v>0</v>
      </c>
      <c r="V70" s="15"/>
      <c r="W70" s="13">
        <f>IF(V70="",0,IF(V70="優勝",[2]点数換算表!$B$13,IF(V70="準優勝",[2]点数換算表!$C$13,IF(V70="ベスト4",[2]点数換算表!$D$13,[2]点数換算表!$E$13))))</f>
        <v>0</v>
      </c>
      <c r="X70" s="15"/>
      <c r="Y70" s="13">
        <f>IF(X70="",0,IF(X70="優勝",[2]点数換算表!$B$14,IF(X70="準優勝",[2]点数換算表!$C$14,IF(X70="ベスト4",[2]点数換算表!$D$14,[2]点数換算表!$E$14))))</f>
        <v>0</v>
      </c>
      <c r="Z70" s="15"/>
      <c r="AA70" s="13">
        <f>IF(Z70="",0,IF(Z70="優勝",[2]点数換算表!$B$15,IF(Z70="準優勝",[2]点数換算表!$C$15,IF(Z70="ベスト4",[2]点数換算表!$D$15,IF(Z70="ベスト8",[2]点数換算表!$E$15,IF(Z70="ベスト16",[2]点数換算表!$F$15,""))))))</f>
        <v>0</v>
      </c>
      <c r="AB70" s="15"/>
      <c r="AC70" s="13">
        <f>IF(AB70="",0,IF(AB70="優勝",[2]点数換算表!$B$16,IF(AB70="準優勝",[2]点数換算表!$C$16,IF(AB70="ベスト4",[2]点数換算表!$D$16,IF(AB70="ベスト8",[2]点数換算表!$E$16,IF(AB70="ベスト16",[2]点数換算表!$F$16,IF(AB70="ベスト32",[2]点数換算表!$G$16,"")))))))</f>
        <v>0</v>
      </c>
      <c r="AD70" s="15"/>
      <c r="AE70" s="13">
        <f>IF(AD70="",0,IF(AD70="優勝",[2]点数換算表!$B$17,IF(AD70="準優勝",[2]点数換算表!$C$17,IF(AD70="ベスト4",[2]点数換算表!$D$17,IF(AD70="ベスト8",[2]点数換算表!$E$17,IF(AD70="ベスト16",[2]点数換算表!$F$17,IF(AD70="ベスト32",[2]点数換算表!$G$17,"")))))))</f>
        <v>0</v>
      </c>
      <c r="AF70" s="15"/>
      <c r="AG70" s="13">
        <f>IF(AF70="",0,IF(AF70="優勝",[2]点数換算表!$B$18,IF(AF70="準優勝",[2]点数換算表!$C$18,IF(AF70="ベスト4",[2]点数換算表!$D$18,IF(AF70="ベスト8",[2]点数換算表!$E$18,[2]点数換算表!$F$18)))))</f>
        <v>0</v>
      </c>
      <c r="AH70" s="15"/>
      <c r="AI70" s="13">
        <f>IF(AH70="",0,IF(AH70="優勝",[2]点数換算表!$B$19,IF(AH70="準優勝",[2]点数換算表!$C$19,IF(AH70="ベスト4",[2]点数換算表!$D$19,IF(AH70="ベスト8",[2]点数換算表!$E$19,[2]点数換算表!$F$19)))))</f>
        <v>0</v>
      </c>
    </row>
    <row r="71" spans="1:35">
      <c r="A71" s="13">
        <v>68</v>
      </c>
      <c r="B71" s="15" t="s">
        <v>357</v>
      </c>
      <c r="C71" s="15" t="s">
        <v>332</v>
      </c>
      <c r="D71" s="15">
        <v>2</v>
      </c>
      <c r="E71" s="21" t="s">
        <v>333</v>
      </c>
      <c r="F71" s="28" t="s">
        <v>540</v>
      </c>
      <c r="G71" s="13">
        <f t="shared" si="3"/>
        <v>20</v>
      </c>
      <c r="H71" s="15"/>
      <c r="I71" s="13">
        <f>IF(H71="",0,IF(H71="優勝",[2]点数換算表!$B$2,IF(H71="準優勝",[2]点数換算表!$C$2,IF(H71="ベスト4",[2]点数換算表!$D$2,[2]点数換算表!$E$2))))</f>
        <v>0</v>
      </c>
      <c r="J71" s="15"/>
      <c r="K71" s="13">
        <f>IF(J71="",0,IF(J71="優勝",[2]点数換算表!$B$3,IF(J71="準優勝",[2]点数換算表!$C$3,IF(J71="ベスト4",[2]点数換算表!$D$3,[2]点数換算表!$E$3))))</f>
        <v>0</v>
      </c>
      <c r="L71" s="15" t="s">
        <v>7</v>
      </c>
      <c r="M71" s="13">
        <f>IF(L71="",0,IF(L71="優勝",[2]点数換算表!$B$4,IF(L71="準優勝",[2]点数換算表!$C$4,IF(L71="ベスト4",[2]点数換算表!$D$4,IF(L71="ベスト8",[2]点数換算表!$E$4,IF(L71="ベスト16",[2]点数換算表!$F$4,""))))))</f>
        <v>20</v>
      </c>
      <c r="N71" s="15"/>
      <c r="O71" s="13">
        <f>IF(N71="",0,IF(N71="優勝",点数換算表!$B$5,IF(N71="準優勝",点数換算表!$C$5,IF(N71="ベスト4",点数換算表!$D$5,IF(N71="ベスト8",点数換算表!$E$5,IF(N71="ベスト16",点数換算表!$F$5,IF(N71="ベスト32",点数換算表!$G$5,"")))))))</f>
        <v>0</v>
      </c>
      <c r="P71" s="15"/>
      <c r="Q71" s="13">
        <f>IF(P71="",0,IF(P71="優勝",[2]点数換算表!$B$6,IF(P71="準優勝",[2]点数換算表!$C$6,IF(P71="ベスト4",[2]点数換算表!$D$6,IF(P71="ベスト8",[2]点数換算表!$E$6,IF(P71="ベスト16",[2]点数換算表!$F$6,IF(P71="ベスト32",[2]点数換算表!$G$6,"")))))))</f>
        <v>0</v>
      </c>
      <c r="R71" s="15"/>
      <c r="S71" s="13">
        <f>IF(R71="",0,IF(R71="優勝",[2]点数換算表!$B$7,IF(R71="準優勝",[2]点数換算表!$C$7,IF(R71="ベスト4",[2]点数換算表!$D$7,IF(R71="ベスト8",[2]点数換算表!$E$7,[2]点数換算表!$F$7)))))</f>
        <v>0</v>
      </c>
      <c r="T71" s="15"/>
      <c r="U71" s="13">
        <f>IF(T71="",0,IF(T71="優勝",[2]点数換算表!$B$8,IF(T71="準優勝",[2]点数換算表!$C$8,IF(T71="ベスト4",[2]点数換算表!$D$8,IF(T71="ベスト8",[2]点数換算表!$E$8,[2]点数換算表!$F$8)))))</f>
        <v>0</v>
      </c>
      <c r="V71" s="15"/>
      <c r="W71" s="13">
        <f>IF(V71="",0,IF(V71="優勝",[2]点数換算表!$B$13,IF(V71="準優勝",[2]点数換算表!$C$13,IF(V71="ベスト4",[2]点数換算表!$D$13,[2]点数換算表!$E$13))))</f>
        <v>0</v>
      </c>
      <c r="X71" s="15"/>
      <c r="Y71" s="13">
        <f>IF(X71="",0,IF(X71="優勝",[2]点数換算表!$B$14,IF(X71="準優勝",[2]点数換算表!$C$14,IF(X71="ベスト4",[2]点数換算表!$D$14,[2]点数換算表!$E$14))))</f>
        <v>0</v>
      </c>
      <c r="Z71" s="15"/>
      <c r="AA71" s="13">
        <f>IF(Z71="",0,IF(Z71="優勝",[2]点数換算表!$B$15,IF(Z71="準優勝",[2]点数換算表!$C$15,IF(Z71="ベスト4",[2]点数換算表!$D$15,IF(Z71="ベスト8",[2]点数換算表!$E$15,IF(Z71="ベスト16",[2]点数換算表!$F$15,""))))))</f>
        <v>0</v>
      </c>
      <c r="AB71" s="15"/>
      <c r="AC71" s="13">
        <f>IF(AB71="",0,IF(AB71="優勝",[2]点数換算表!$B$16,IF(AB71="準優勝",[2]点数換算表!$C$16,IF(AB71="ベスト4",[2]点数換算表!$D$16,IF(AB71="ベスト8",[2]点数換算表!$E$16,IF(AB71="ベスト16",[2]点数換算表!$F$16,IF(AB71="ベスト32",[2]点数換算表!$G$16,"")))))))</f>
        <v>0</v>
      </c>
      <c r="AD71" s="15"/>
      <c r="AE71" s="13">
        <f>IF(AD71="",0,IF(AD71="優勝",[2]点数換算表!$B$17,IF(AD71="準優勝",[2]点数換算表!$C$17,IF(AD71="ベスト4",[2]点数換算表!$D$17,IF(AD71="ベスト8",[2]点数換算表!$E$17,IF(AD71="ベスト16",[2]点数換算表!$F$17,IF(AD71="ベスト32",[2]点数換算表!$G$17,"")))))))</f>
        <v>0</v>
      </c>
      <c r="AF71" s="15"/>
      <c r="AG71" s="13">
        <f>IF(AF71="",0,IF(AF71="優勝",[2]点数換算表!$B$18,IF(AF71="準優勝",[2]点数換算表!$C$18,IF(AF71="ベスト4",[2]点数換算表!$D$18,IF(AF71="ベスト8",[2]点数換算表!$E$18,[2]点数換算表!$F$18)))))</f>
        <v>0</v>
      </c>
      <c r="AH71" s="15"/>
      <c r="AI71" s="13">
        <f>IF(AH71="",0,IF(AH71="優勝",[2]点数換算表!$B$19,IF(AH71="準優勝",[2]点数換算表!$C$19,IF(AH71="ベスト4",[2]点数換算表!$D$19,IF(AH71="ベスト8",[2]点数換算表!$E$19,[2]点数換算表!$F$19)))))</f>
        <v>0</v>
      </c>
    </row>
    <row r="72" spans="1:35">
      <c r="A72" s="13">
        <v>69</v>
      </c>
      <c r="B72" s="15" t="s">
        <v>417</v>
      </c>
      <c r="C72" s="15" t="s">
        <v>388</v>
      </c>
      <c r="D72" s="15" t="s">
        <v>413</v>
      </c>
      <c r="E72" s="22" t="s">
        <v>389</v>
      </c>
      <c r="F72" s="26" t="s">
        <v>539</v>
      </c>
      <c r="G72" s="13">
        <f t="shared" si="3"/>
        <v>20</v>
      </c>
      <c r="H72" s="15"/>
      <c r="I72" s="13">
        <f>IF(H72="",0,IF(H72="優勝",[2]点数換算表!$B$2,IF(H72="準優勝",[2]点数換算表!$C$2,IF(H72="ベスト4",[2]点数換算表!$D$2,[2]点数換算表!$E$2))))</f>
        <v>0</v>
      </c>
      <c r="J72" s="15"/>
      <c r="K72" s="13">
        <f>IF(J72="",0,IF(J72="優勝",[2]点数換算表!$B$3,IF(J72="準優勝",[2]点数換算表!$C$3,IF(J72="ベスト4",[2]点数換算表!$D$3,[2]点数換算表!$E$3))))</f>
        <v>0</v>
      </c>
      <c r="L72" s="15" t="s">
        <v>7</v>
      </c>
      <c r="M72" s="13">
        <f>IF(L72="",0,IF(L72="優勝",[2]点数換算表!$B$4,IF(L72="準優勝",[2]点数換算表!$C$4,IF(L72="ベスト4",[2]点数換算表!$D$4,IF(L72="ベスト8",[2]点数換算表!$E$4,IF(L72="ベスト16",[2]点数換算表!$F$4,""))))))</f>
        <v>20</v>
      </c>
      <c r="N72" s="15"/>
      <c r="O72" s="13">
        <f>IF(N72="",0,IF(N72="優勝",点数換算表!$B$5,IF(N72="準優勝",点数換算表!$C$5,IF(N72="ベスト4",点数換算表!$D$5,IF(N72="ベスト8",点数換算表!$E$5,IF(N72="ベスト16",点数換算表!$F$5,IF(N72="ベスト32",点数換算表!$G$5,"")))))))</f>
        <v>0</v>
      </c>
      <c r="P72" s="15"/>
      <c r="Q72" s="13">
        <f>IF(P72="",0,IF(P72="優勝",[2]点数換算表!$B$6,IF(P72="準優勝",[2]点数換算表!$C$6,IF(P72="ベスト4",[2]点数換算表!$D$6,IF(P72="ベスト8",[2]点数換算表!$E$6,IF(P72="ベスト16",[2]点数換算表!$F$6,IF(P72="ベスト32",[2]点数換算表!$G$6,"")))))))</f>
        <v>0</v>
      </c>
      <c r="R72" s="15"/>
      <c r="S72" s="13">
        <f>IF(R72="",0,IF(R72="優勝",[2]点数換算表!$B$7,IF(R72="準優勝",[2]点数換算表!$C$7,IF(R72="ベスト4",[2]点数換算表!$D$7,IF(R72="ベスト8",[2]点数換算表!$E$7,[2]点数換算表!$F$7)))))</f>
        <v>0</v>
      </c>
      <c r="T72" s="15"/>
      <c r="U72" s="13">
        <f>IF(T72="",0,IF(T72="優勝",[2]点数換算表!$B$8,IF(T72="準優勝",[2]点数換算表!$C$8,IF(T72="ベスト4",[2]点数換算表!$D$8,IF(T72="ベスト8",[2]点数換算表!$E$8,[2]点数換算表!$F$8)))))</f>
        <v>0</v>
      </c>
      <c r="V72" s="15"/>
      <c r="W72" s="13">
        <f>IF(V72="",0,IF(V72="優勝",[2]点数換算表!$B$13,IF(V72="準優勝",[2]点数換算表!$C$13,IF(V72="ベスト4",[2]点数換算表!$D$13,[2]点数換算表!$E$13))))</f>
        <v>0</v>
      </c>
      <c r="X72" s="15"/>
      <c r="Y72" s="13">
        <f>IF(X72="",0,IF(X72="優勝",[2]点数換算表!$B$14,IF(X72="準優勝",[2]点数換算表!$C$14,IF(X72="ベスト4",[2]点数換算表!$D$14,[2]点数換算表!$E$14))))</f>
        <v>0</v>
      </c>
      <c r="Z72" s="15"/>
      <c r="AA72" s="13">
        <f>IF(Z72="",0,IF(Z72="優勝",[2]点数換算表!$B$15,IF(Z72="準優勝",[2]点数換算表!$C$15,IF(Z72="ベスト4",[2]点数換算表!$D$15,IF(Z72="ベスト8",[2]点数換算表!$E$15,IF(Z72="ベスト16",[2]点数換算表!$F$15,""))))))</f>
        <v>0</v>
      </c>
      <c r="AB72" s="15"/>
      <c r="AC72" s="13">
        <f>IF(AB72="",0,IF(AB72="優勝",[2]点数換算表!$B$16,IF(AB72="準優勝",[2]点数換算表!$C$16,IF(AB72="ベスト4",[2]点数換算表!$D$16,IF(AB72="ベスト8",[2]点数換算表!$E$16,IF(AB72="ベスト16",[2]点数換算表!$F$16,IF(AB72="ベスト32",[2]点数換算表!$G$16,"")))))))</f>
        <v>0</v>
      </c>
      <c r="AD72" s="15"/>
      <c r="AE72" s="13">
        <f>IF(AD72="",0,IF(AD72="優勝",[2]点数換算表!$B$17,IF(AD72="準優勝",[2]点数換算表!$C$17,IF(AD72="ベスト4",[2]点数換算表!$D$17,IF(AD72="ベスト8",[2]点数換算表!$E$17,IF(AD72="ベスト16",[2]点数換算表!$F$17,IF(AD72="ベスト32",[2]点数換算表!$G$17,"")))))))</f>
        <v>0</v>
      </c>
      <c r="AF72" s="15"/>
      <c r="AG72" s="13">
        <f>IF(AF72="",0,IF(AF72="優勝",[2]点数換算表!$B$18,IF(AF72="準優勝",[2]点数換算表!$C$18,IF(AF72="ベスト4",[2]点数換算表!$D$18,IF(AF72="ベスト8",[2]点数換算表!$E$18,[2]点数換算表!$F$18)))))</f>
        <v>0</v>
      </c>
      <c r="AH72" s="15"/>
      <c r="AI72" s="13">
        <f>IF(AH72="",0,IF(AH72="優勝",[2]点数換算表!$B$19,IF(AH72="準優勝",[2]点数換算表!$C$19,IF(AH72="ベスト4",[2]点数換算表!$D$19,IF(AH72="ベスト8",[2]点数換算表!$E$19,[2]点数換算表!$F$19)))))</f>
        <v>0</v>
      </c>
    </row>
    <row r="73" spans="1:35">
      <c r="A73" s="13">
        <v>70</v>
      </c>
      <c r="B73" s="15" t="s">
        <v>418</v>
      </c>
      <c r="C73" s="15" t="s">
        <v>419</v>
      </c>
      <c r="D73" s="15" t="s">
        <v>409</v>
      </c>
      <c r="E73" s="22" t="s">
        <v>389</v>
      </c>
      <c r="F73" s="26" t="s">
        <v>539</v>
      </c>
      <c r="G73" s="13">
        <f t="shared" si="3"/>
        <v>20</v>
      </c>
      <c r="H73" s="15"/>
      <c r="I73" s="13">
        <f>IF(H73="",0,IF(H73="優勝",[2]点数換算表!$B$2,IF(H73="準優勝",[2]点数換算表!$C$2,IF(H73="ベスト4",[2]点数換算表!$D$2,[2]点数換算表!$E$2))))</f>
        <v>0</v>
      </c>
      <c r="J73" s="15"/>
      <c r="K73" s="13">
        <f>IF(J73="",0,IF(J73="優勝",[2]点数換算表!$B$3,IF(J73="準優勝",[2]点数換算表!$C$3,IF(J73="ベスト4",[2]点数換算表!$D$3,[2]点数換算表!$E$3))))</f>
        <v>0</v>
      </c>
      <c r="L73" s="15" t="s">
        <v>7</v>
      </c>
      <c r="M73" s="13">
        <f>IF(L73="",0,IF(L73="優勝",[2]点数換算表!$B$4,IF(L73="準優勝",[2]点数換算表!$C$4,IF(L73="ベスト4",[2]点数換算表!$D$4,IF(L73="ベスト8",[2]点数換算表!$E$4,IF(L73="ベスト16",[2]点数換算表!$F$4,""))))))</f>
        <v>20</v>
      </c>
      <c r="N73" s="15"/>
      <c r="O73" s="13">
        <f>IF(N73="",0,IF(N73="優勝",点数換算表!$B$5,IF(N73="準優勝",点数換算表!$C$5,IF(N73="ベスト4",点数換算表!$D$5,IF(N73="ベスト8",点数換算表!$E$5,IF(N73="ベスト16",点数換算表!$F$5,IF(N73="ベスト32",点数換算表!$G$5,"")))))))</f>
        <v>0</v>
      </c>
      <c r="P73" s="15"/>
      <c r="Q73" s="13">
        <f>IF(P73="",0,IF(P73="優勝",[2]点数換算表!$B$6,IF(P73="準優勝",[2]点数換算表!$C$6,IF(P73="ベスト4",[2]点数換算表!$D$6,IF(P73="ベスト8",[2]点数換算表!$E$6,IF(P73="ベスト16",[2]点数換算表!$F$6,IF(P73="ベスト32",[2]点数換算表!$G$6,"")))))))</f>
        <v>0</v>
      </c>
      <c r="R73" s="15"/>
      <c r="S73" s="13">
        <f>IF(R73="",0,IF(R73="優勝",[2]点数換算表!$B$7,IF(R73="準優勝",[2]点数換算表!$C$7,IF(R73="ベスト4",[2]点数換算表!$D$7,IF(R73="ベスト8",[2]点数換算表!$E$7,[2]点数換算表!$F$7)))))</f>
        <v>0</v>
      </c>
      <c r="T73" s="15"/>
      <c r="U73" s="13">
        <f>IF(T73="",0,IF(T73="優勝",[2]点数換算表!$B$8,IF(T73="準優勝",[2]点数換算表!$C$8,IF(T73="ベスト4",[2]点数換算表!$D$8,IF(T73="ベスト8",[2]点数換算表!$E$8,[2]点数換算表!$F$8)))))</f>
        <v>0</v>
      </c>
      <c r="V73" s="15"/>
      <c r="W73" s="13">
        <f>IF(V73="",0,IF(V73="優勝",[2]点数換算表!$B$13,IF(V73="準優勝",[2]点数換算表!$C$13,IF(V73="ベスト4",[2]点数換算表!$D$13,[2]点数換算表!$E$13))))</f>
        <v>0</v>
      </c>
      <c r="X73" s="15"/>
      <c r="Y73" s="13">
        <f>IF(X73="",0,IF(X73="優勝",[2]点数換算表!$B$14,IF(X73="準優勝",[2]点数換算表!$C$14,IF(X73="ベスト4",[2]点数換算表!$D$14,[2]点数換算表!$E$14))))</f>
        <v>0</v>
      </c>
      <c r="Z73" s="15"/>
      <c r="AA73" s="13">
        <f>IF(Z73="",0,IF(Z73="優勝",[2]点数換算表!$B$15,IF(Z73="準優勝",[2]点数換算表!$C$15,IF(Z73="ベスト4",[2]点数換算表!$D$15,IF(Z73="ベスト8",[2]点数換算表!$E$15,IF(Z73="ベスト16",[2]点数換算表!$F$15,""))))))</f>
        <v>0</v>
      </c>
      <c r="AB73" s="15"/>
      <c r="AC73" s="13">
        <f>IF(AB73="",0,IF(AB73="優勝",[2]点数換算表!$B$16,IF(AB73="準優勝",[2]点数換算表!$C$16,IF(AB73="ベスト4",[2]点数換算表!$D$16,IF(AB73="ベスト8",[2]点数換算表!$E$16,IF(AB73="ベスト16",[2]点数換算表!$F$16,IF(AB73="ベスト32",[2]点数換算表!$G$16,"")))))))</f>
        <v>0</v>
      </c>
      <c r="AD73" s="15"/>
      <c r="AE73" s="13">
        <f>IF(AD73="",0,IF(AD73="優勝",[2]点数換算表!$B$17,IF(AD73="準優勝",[2]点数換算表!$C$17,IF(AD73="ベスト4",[2]点数換算表!$D$17,IF(AD73="ベスト8",[2]点数換算表!$E$17,IF(AD73="ベスト16",[2]点数換算表!$F$17,IF(AD73="ベスト32",[2]点数換算表!$G$17,"")))))))</f>
        <v>0</v>
      </c>
      <c r="AF73" s="15"/>
      <c r="AG73" s="13">
        <f>IF(AF73="",0,IF(AF73="優勝",[2]点数換算表!$B$18,IF(AF73="準優勝",[2]点数換算表!$C$18,IF(AF73="ベスト4",[2]点数換算表!$D$18,IF(AF73="ベスト8",[2]点数換算表!$E$18,[2]点数換算表!$F$18)))))</f>
        <v>0</v>
      </c>
      <c r="AH73" s="15"/>
      <c r="AI73" s="13">
        <f>IF(AH73="",0,IF(AH73="優勝",[2]点数換算表!$B$19,IF(AH73="準優勝",[2]点数換算表!$C$19,IF(AH73="ベスト4",[2]点数換算表!$D$19,IF(AH73="ベスト8",[2]点数換算表!$E$19,[2]点数換算表!$F$19)))))</f>
        <v>0</v>
      </c>
    </row>
    <row r="74" spans="1:35">
      <c r="A74" s="13">
        <v>71</v>
      </c>
      <c r="B74" s="15" t="s">
        <v>420</v>
      </c>
      <c r="C74" s="15" t="s">
        <v>421</v>
      </c>
      <c r="D74" s="15" t="s">
        <v>409</v>
      </c>
      <c r="E74" s="22" t="s">
        <v>389</v>
      </c>
      <c r="F74" s="26" t="s">
        <v>539</v>
      </c>
      <c r="G74" s="13">
        <f t="shared" si="3"/>
        <v>20</v>
      </c>
      <c r="H74" s="15"/>
      <c r="I74" s="13">
        <f>IF(H74="",0,IF(H74="優勝",[2]点数換算表!$B$2,IF(H74="準優勝",[2]点数換算表!$C$2,IF(H74="ベスト4",[2]点数換算表!$D$2,[2]点数換算表!$E$2))))</f>
        <v>0</v>
      </c>
      <c r="J74" s="15"/>
      <c r="K74" s="13">
        <f>IF(J74="",0,IF(J74="優勝",[2]点数換算表!$B$3,IF(J74="準優勝",[2]点数換算表!$C$3,IF(J74="ベスト4",[2]点数換算表!$D$3,[2]点数換算表!$E$3))))</f>
        <v>0</v>
      </c>
      <c r="L74" s="15" t="s">
        <v>7</v>
      </c>
      <c r="M74" s="13">
        <f>IF(L74="",0,IF(L74="優勝",[2]点数換算表!$B$4,IF(L74="準優勝",[2]点数換算表!$C$4,IF(L74="ベスト4",[2]点数換算表!$D$4,IF(L74="ベスト8",[2]点数換算表!$E$4,IF(L74="ベスト16",[2]点数換算表!$F$4,""))))))</f>
        <v>20</v>
      </c>
      <c r="N74" s="15"/>
      <c r="O74" s="13">
        <f>IF(N74="",0,IF(N74="優勝",点数換算表!$B$5,IF(N74="準優勝",点数換算表!$C$5,IF(N74="ベスト4",点数換算表!$D$5,IF(N74="ベスト8",点数換算表!$E$5,IF(N74="ベスト16",点数換算表!$F$5,IF(N74="ベスト32",点数換算表!$G$5,"")))))))</f>
        <v>0</v>
      </c>
      <c r="P74" s="15"/>
      <c r="Q74" s="13">
        <f>IF(P74="",0,IF(P74="優勝",[2]点数換算表!$B$6,IF(P74="準優勝",[2]点数換算表!$C$6,IF(P74="ベスト4",[2]点数換算表!$D$6,IF(P74="ベスト8",[2]点数換算表!$E$6,IF(P74="ベスト16",[2]点数換算表!$F$6,IF(P74="ベスト32",[2]点数換算表!$G$6,"")))))))</f>
        <v>0</v>
      </c>
      <c r="R74" s="15"/>
      <c r="S74" s="13">
        <f>IF(R74="",0,IF(R74="優勝",[2]点数換算表!$B$7,IF(R74="準優勝",[2]点数換算表!$C$7,IF(R74="ベスト4",[2]点数換算表!$D$7,IF(R74="ベスト8",[2]点数換算表!$E$7,[2]点数換算表!$F$7)))))</f>
        <v>0</v>
      </c>
      <c r="T74" s="15"/>
      <c r="U74" s="13">
        <f>IF(T74="",0,IF(T74="優勝",[2]点数換算表!$B$8,IF(T74="準優勝",[2]点数換算表!$C$8,IF(T74="ベスト4",[2]点数換算表!$D$8,IF(T74="ベスト8",[2]点数換算表!$E$8,[2]点数換算表!$F$8)))))</f>
        <v>0</v>
      </c>
      <c r="V74" s="15"/>
      <c r="W74" s="13">
        <f>IF(V74="",0,IF(V74="優勝",[2]点数換算表!$B$13,IF(V74="準優勝",[2]点数換算表!$C$13,IF(V74="ベスト4",[2]点数換算表!$D$13,[2]点数換算表!$E$13))))</f>
        <v>0</v>
      </c>
      <c r="X74" s="15"/>
      <c r="Y74" s="13">
        <f>IF(X74="",0,IF(X74="優勝",[2]点数換算表!$B$14,IF(X74="準優勝",[2]点数換算表!$C$14,IF(X74="ベスト4",[2]点数換算表!$D$14,[2]点数換算表!$E$14))))</f>
        <v>0</v>
      </c>
      <c r="Z74" s="15"/>
      <c r="AA74" s="13">
        <f>IF(Z74="",0,IF(Z74="優勝",[2]点数換算表!$B$15,IF(Z74="準優勝",[2]点数換算表!$C$15,IF(Z74="ベスト4",[2]点数換算表!$D$15,IF(Z74="ベスト8",[2]点数換算表!$E$15,IF(Z74="ベスト16",[2]点数換算表!$F$15,""))))))</f>
        <v>0</v>
      </c>
      <c r="AB74" s="15"/>
      <c r="AC74" s="13">
        <f>IF(AB74="",0,IF(AB74="優勝",[2]点数換算表!$B$16,IF(AB74="準優勝",[2]点数換算表!$C$16,IF(AB74="ベスト4",[2]点数換算表!$D$16,IF(AB74="ベスト8",[2]点数換算表!$E$16,IF(AB74="ベスト16",[2]点数換算表!$F$16,IF(AB74="ベスト32",[2]点数換算表!$G$16,"")))))))</f>
        <v>0</v>
      </c>
      <c r="AD74" s="15"/>
      <c r="AE74" s="13">
        <f>IF(AD74="",0,IF(AD74="優勝",[2]点数換算表!$B$17,IF(AD74="準優勝",[2]点数換算表!$C$17,IF(AD74="ベスト4",[2]点数換算表!$D$17,IF(AD74="ベスト8",[2]点数換算表!$E$17,IF(AD74="ベスト16",[2]点数換算表!$F$17,IF(AD74="ベスト32",[2]点数換算表!$G$17,"")))))))</f>
        <v>0</v>
      </c>
      <c r="AF74" s="15"/>
      <c r="AG74" s="13">
        <f>IF(AF74="",0,IF(AF74="優勝",[2]点数換算表!$B$18,IF(AF74="準優勝",[2]点数換算表!$C$18,IF(AF74="ベスト4",[2]点数換算表!$D$18,IF(AF74="ベスト8",[2]点数換算表!$E$18,[2]点数換算表!$F$18)))))</f>
        <v>0</v>
      </c>
      <c r="AH74" s="15"/>
      <c r="AI74" s="13">
        <f>IF(AH74="",0,IF(AH74="優勝",[2]点数換算表!$B$19,IF(AH74="準優勝",[2]点数換算表!$C$19,IF(AH74="ベスト4",[2]点数換算表!$D$19,IF(AH74="ベスト8",[2]点数換算表!$E$19,[2]点数換算表!$F$19)))))</f>
        <v>0</v>
      </c>
    </row>
    <row r="75" spans="1:35">
      <c r="A75" s="13">
        <v>72</v>
      </c>
      <c r="B75" s="15" t="s">
        <v>422</v>
      </c>
      <c r="C75" s="15" t="s">
        <v>388</v>
      </c>
      <c r="D75" s="15" t="s">
        <v>423</v>
      </c>
      <c r="E75" s="22" t="s">
        <v>389</v>
      </c>
      <c r="F75" s="26" t="s">
        <v>539</v>
      </c>
      <c r="G75" s="13">
        <f t="shared" si="3"/>
        <v>20</v>
      </c>
      <c r="H75" s="15"/>
      <c r="I75" s="13">
        <f>IF(H75="",0,IF(H75="優勝",[2]点数換算表!$B$2,IF(H75="準優勝",[2]点数換算表!$C$2,IF(H75="ベスト4",[2]点数換算表!$D$2,[2]点数換算表!$E$2))))</f>
        <v>0</v>
      </c>
      <c r="J75" s="15"/>
      <c r="K75" s="13">
        <f>IF(J75="",0,IF(J75="優勝",[2]点数換算表!$B$3,IF(J75="準優勝",[2]点数換算表!$C$3,IF(J75="ベスト4",[2]点数換算表!$D$3,[2]点数換算表!$E$3))))</f>
        <v>0</v>
      </c>
      <c r="L75" s="15" t="s">
        <v>7</v>
      </c>
      <c r="M75" s="13">
        <f>IF(L75="",0,IF(L75="優勝",[2]点数換算表!$B$4,IF(L75="準優勝",[2]点数換算表!$C$4,IF(L75="ベスト4",[2]点数換算表!$D$4,IF(L75="ベスト8",[2]点数換算表!$E$4,IF(L75="ベスト16",[2]点数換算表!$F$4,""))))))</f>
        <v>20</v>
      </c>
      <c r="N75" s="15"/>
      <c r="O75" s="13">
        <f>IF(N75="",0,IF(N75="優勝",点数換算表!$B$5,IF(N75="準優勝",点数換算表!$C$5,IF(N75="ベスト4",点数換算表!$D$5,IF(N75="ベスト8",点数換算表!$E$5,IF(N75="ベスト16",点数換算表!$F$5,IF(N75="ベスト32",点数換算表!$G$5,"")))))))</f>
        <v>0</v>
      </c>
      <c r="P75" s="15"/>
      <c r="Q75" s="13">
        <f>IF(P75="",0,IF(P75="優勝",[2]点数換算表!$B$6,IF(P75="準優勝",[2]点数換算表!$C$6,IF(P75="ベスト4",[2]点数換算表!$D$6,IF(P75="ベスト8",[2]点数換算表!$E$6,IF(P75="ベスト16",[2]点数換算表!$F$6,IF(P75="ベスト32",[2]点数換算表!$G$6,"")))))))</f>
        <v>0</v>
      </c>
      <c r="R75" s="15"/>
      <c r="S75" s="13">
        <f>IF(R75="",0,IF(R75="優勝",[2]点数換算表!$B$7,IF(R75="準優勝",[2]点数換算表!$C$7,IF(R75="ベスト4",[2]点数換算表!$D$7,IF(R75="ベスト8",[2]点数換算表!$E$7,[2]点数換算表!$F$7)))))</f>
        <v>0</v>
      </c>
      <c r="T75" s="15"/>
      <c r="U75" s="13">
        <f>IF(T75="",0,IF(T75="優勝",[2]点数換算表!$B$8,IF(T75="準優勝",[2]点数換算表!$C$8,IF(T75="ベスト4",[2]点数換算表!$D$8,IF(T75="ベスト8",[2]点数換算表!$E$8,[2]点数換算表!$F$8)))))</f>
        <v>0</v>
      </c>
      <c r="V75" s="15"/>
      <c r="W75" s="13">
        <f>IF(V75="",0,IF(V75="優勝",[2]点数換算表!$B$13,IF(V75="準優勝",[2]点数換算表!$C$13,IF(V75="ベスト4",[2]点数換算表!$D$13,[2]点数換算表!$E$13))))</f>
        <v>0</v>
      </c>
      <c r="X75" s="15"/>
      <c r="Y75" s="13">
        <f>IF(X75="",0,IF(X75="優勝",[2]点数換算表!$B$14,IF(X75="準優勝",[2]点数換算表!$C$14,IF(X75="ベスト4",[2]点数換算表!$D$14,[2]点数換算表!$E$14))))</f>
        <v>0</v>
      </c>
      <c r="Z75" s="15"/>
      <c r="AA75" s="13">
        <f>IF(Z75="",0,IF(Z75="優勝",[2]点数換算表!$B$15,IF(Z75="準優勝",[2]点数換算表!$C$15,IF(Z75="ベスト4",[2]点数換算表!$D$15,IF(Z75="ベスト8",[2]点数換算表!$E$15,IF(Z75="ベスト16",[2]点数換算表!$F$15,""))))))</f>
        <v>0</v>
      </c>
      <c r="AB75" s="15"/>
      <c r="AC75" s="13">
        <f>IF(AB75="",0,IF(AB75="優勝",[2]点数換算表!$B$16,IF(AB75="準優勝",[2]点数換算表!$C$16,IF(AB75="ベスト4",[2]点数換算表!$D$16,IF(AB75="ベスト8",[2]点数換算表!$E$16,IF(AB75="ベスト16",[2]点数換算表!$F$16,IF(AB75="ベスト32",[2]点数換算表!$G$16,"")))))))</f>
        <v>0</v>
      </c>
      <c r="AD75" s="15"/>
      <c r="AE75" s="13">
        <f>IF(AD75="",0,IF(AD75="優勝",[2]点数換算表!$B$17,IF(AD75="準優勝",[2]点数換算表!$C$17,IF(AD75="ベスト4",[2]点数換算表!$D$17,IF(AD75="ベスト8",[2]点数換算表!$E$17,IF(AD75="ベスト16",[2]点数換算表!$F$17,IF(AD75="ベスト32",[2]点数換算表!$G$17,"")))))))</f>
        <v>0</v>
      </c>
      <c r="AF75" s="15"/>
      <c r="AG75" s="13">
        <f>IF(AF75="",0,IF(AF75="優勝",[2]点数換算表!$B$18,IF(AF75="準優勝",[2]点数換算表!$C$18,IF(AF75="ベスト4",[2]点数換算表!$D$18,IF(AF75="ベスト8",[2]点数換算表!$E$18,[2]点数換算表!$F$18)))))</f>
        <v>0</v>
      </c>
      <c r="AH75" s="15"/>
      <c r="AI75" s="13">
        <f>IF(AH75="",0,IF(AH75="優勝",[2]点数換算表!$B$19,IF(AH75="準優勝",[2]点数換算表!$C$19,IF(AH75="ベスト4",[2]点数換算表!$D$19,IF(AH75="ベスト8",[2]点数換算表!$E$19,[2]点数換算表!$F$19)))))</f>
        <v>0</v>
      </c>
    </row>
    <row r="76" spans="1:35">
      <c r="A76" s="13">
        <v>73</v>
      </c>
      <c r="B76" s="15" t="s">
        <v>424</v>
      </c>
      <c r="C76" s="15" t="s">
        <v>388</v>
      </c>
      <c r="D76" s="15" t="s">
        <v>409</v>
      </c>
      <c r="E76" s="22" t="s">
        <v>389</v>
      </c>
      <c r="F76" s="26" t="s">
        <v>539</v>
      </c>
      <c r="G76" s="13">
        <f t="shared" si="3"/>
        <v>20</v>
      </c>
      <c r="H76" s="15"/>
      <c r="I76" s="13">
        <f>IF(H76="",0,IF(H76="優勝",[2]点数換算表!$B$2,IF(H76="準優勝",[2]点数換算表!$C$2,IF(H76="ベスト4",[2]点数換算表!$D$2,[2]点数換算表!$E$2))))</f>
        <v>0</v>
      </c>
      <c r="J76" s="15"/>
      <c r="K76" s="13">
        <f>IF(J76="",0,IF(J76="優勝",[2]点数換算表!$B$3,IF(J76="準優勝",[2]点数換算表!$C$3,IF(J76="ベスト4",[2]点数換算表!$D$3,[2]点数換算表!$E$3))))</f>
        <v>0</v>
      </c>
      <c r="L76" s="15" t="s">
        <v>7</v>
      </c>
      <c r="M76" s="13">
        <f>IF(L76="",0,IF(L76="優勝",[2]点数換算表!$B$4,IF(L76="準優勝",[2]点数換算表!$C$4,IF(L76="ベスト4",[2]点数換算表!$D$4,IF(L76="ベスト8",[2]点数換算表!$E$4,IF(L76="ベスト16",[2]点数換算表!$F$4,""))))))</f>
        <v>20</v>
      </c>
      <c r="N76" s="15"/>
      <c r="O76" s="13">
        <f>IF(N76="",0,IF(N76="優勝",点数換算表!$B$5,IF(N76="準優勝",点数換算表!$C$5,IF(N76="ベスト4",点数換算表!$D$5,IF(N76="ベスト8",点数換算表!$E$5,IF(N76="ベスト16",点数換算表!$F$5,IF(N76="ベスト32",点数換算表!$G$5,"")))))))</f>
        <v>0</v>
      </c>
      <c r="P76" s="15"/>
      <c r="Q76" s="13">
        <f>IF(P76="",0,IF(P76="優勝",[2]点数換算表!$B$6,IF(P76="準優勝",[2]点数換算表!$C$6,IF(P76="ベスト4",[2]点数換算表!$D$6,IF(P76="ベスト8",[2]点数換算表!$E$6,IF(P76="ベスト16",[2]点数換算表!$F$6,IF(P76="ベスト32",[2]点数換算表!$G$6,"")))))))</f>
        <v>0</v>
      </c>
      <c r="R76" s="15"/>
      <c r="S76" s="13">
        <f>IF(R76="",0,IF(R76="優勝",[2]点数換算表!$B$7,IF(R76="準優勝",[2]点数換算表!$C$7,IF(R76="ベスト4",[2]点数換算表!$D$7,IF(R76="ベスト8",[2]点数換算表!$E$7,[2]点数換算表!$F$7)))))</f>
        <v>0</v>
      </c>
      <c r="T76" s="15"/>
      <c r="U76" s="13">
        <f>IF(T76="",0,IF(T76="優勝",[2]点数換算表!$B$8,IF(T76="準優勝",[2]点数換算表!$C$8,IF(T76="ベスト4",[2]点数換算表!$D$8,IF(T76="ベスト8",[2]点数換算表!$E$8,[2]点数換算表!$F$8)))))</f>
        <v>0</v>
      </c>
      <c r="V76" s="15"/>
      <c r="W76" s="13">
        <f>IF(V76="",0,IF(V76="優勝",[2]点数換算表!$B$13,IF(V76="準優勝",[2]点数換算表!$C$13,IF(V76="ベスト4",[2]点数換算表!$D$13,[2]点数換算表!$E$13))))</f>
        <v>0</v>
      </c>
      <c r="X76" s="15"/>
      <c r="Y76" s="13">
        <f>IF(X76="",0,IF(X76="優勝",[2]点数換算表!$B$14,IF(X76="準優勝",[2]点数換算表!$C$14,IF(X76="ベスト4",[2]点数換算表!$D$14,[2]点数換算表!$E$14))))</f>
        <v>0</v>
      </c>
      <c r="Z76" s="15"/>
      <c r="AA76" s="13">
        <f>IF(Z76="",0,IF(Z76="優勝",[2]点数換算表!$B$15,IF(Z76="準優勝",[2]点数換算表!$C$15,IF(Z76="ベスト4",[2]点数換算表!$D$15,IF(Z76="ベスト8",[2]点数換算表!$E$15,IF(Z76="ベスト16",[2]点数換算表!$F$15,""))))))</f>
        <v>0</v>
      </c>
      <c r="AB76" s="15"/>
      <c r="AC76" s="13">
        <f>IF(AB76="",0,IF(AB76="優勝",[2]点数換算表!$B$16,IF(AB76="準優勝",[2]点数換算表!$C$16,IF(AB76="ベスト4",[2]点数換算表!$D$16,IF(AB76="ベスト8",[2]点数換算表!$E$16,IF(AB76="ベスト16",[2]点数換算表!$F$16,IF(AB76="ベスト32",[2]点数換算表!$G$16,"")))))))</f>
        <v>0</v>
      </c>
      <c r="AD76" s="15"/>
      <c r="AE76" s="13">
        <f>IF(AD76="",0,IF(AD76="優勝",[2]点数換算表!$B$17,IF(AD76="準優勝",[2]点数換算表!$C$17,IF(AD76="ベスト4",[2]点数換算表!$D$17,IF(AD76="ベスト8",[2]点数換算表!$E$17,IF(AD76="ベスト16",[2]点数換算表!$F$17,IF(AD76="ベスト32",[2]点数換算表!$G$17,"")))))))</f>
        <v>0</v>
      </c>
      <c r="AF76" s="15"/>
      <c r="AG76" s="13">
        <f>IF(AF76="",0,IF(AF76="優勝",[2]点数換算表!$B$18,IF(AF76="準優勝",[2]点数換算表!$C$18,IF(AF76="ベスト4",[2]点数換算表!$D$18,IF(AF76="ベスト8",[2]点数換算表!$E$18,[2]点数換算表!$F$18)))))</f>
        <v>0</v>
      </c>
      <c r="AH76" s="15"/>
      <c r="AI76" s="13">
        <f>IF(AH76="",0,IF(AH76="優勝",[2]点数換算表!$B$19,IF(AH76="準優勝",[2]点数換算表!$C$19,IF(AH76="ベスト4",[2]点数換算表!$D$19,IF(AH76="ベスト8",[2]点数換算表!$E$19,[2]点数換算表!$F$19)))))</f>
        <v>0</v>
      </c>
    </row>
    <row r="77" spans="1:35">
      <c r="A77" s="13">
        <v>74</v>
      </c>
      <c r="B77" s="15" t="s">
        <v>425</v>
      </c>
      <c r="C77" s="15" t="s">
        <v>388</v>
      </c>
      <c r="D77" s="15" t="s">
        <v>413</v>
      </c>
      <c r="E77" s="22" t="s">
        <v>389</v>
      </c>
      <c r="F77" s="26" t="s">
        <v>539</v>
      </c>
      <c r="G77" s="13">
        <f t="shared" si="3"/>
        <v>20</v>
      </c>
      <c r="H77" s="15"/>
      <c r="I77" s="13">
        <f>IF(H77="",0,IF(H77="優勝",[2]点数換算表!$B$2,IF(H77="準優勝",[2]点数換算表!$C$2,IF(H77="ベスト4",[2]点数換算表!$D$2,[2]点数換算表!$E$2))))</f>
        <v>0</v>
      </c>
      <c r="J77" s="15"/>
      <c r="K77" s="13">
        <f>IF(J77="",0,IF(J77="優勝",[2]点数換算表!$B$3,IF(J77="準優勝",[2]点数換算表!$C$3,IF(J77="ベスト4",[2]点数換算表!$D$3,[2]点数換算表!$E$3))))</f>
        <v>0</v>
      </c>
      <c r="L77" s="15" t="s">
        <v>7</v>
      </c>
      <c r="M77" s="13">
        <f>IF(L77="",0,IF(L77="優勝",[2]点数換算表!$B$4,IF(L77="準優勝",[2]点数換算表!$C$4,IF(L77="ベスト4",[2]点数換算表!$D$4,IF(L77="ベスト8",[2]点数換算表!$E$4,IF(L77="ベスト16",[2]点数換算表!$F$4,""))))))</f>
        <v>20</v>
      </c>
      <c r="N77" s="15"/>
      <c r="O77" s="13">
        <f>IF(N77="",0,IF(N77="優勝",点数換算表!$B$5,IF(N77="準優勝",点数換算表!$C$5,IF(N77="ベスト4",点数換算表!$D$5,IF(N77="ベスト8",点数換算表!$E$5,IF(N77="ベスト16",点数換算表!$F$5,IF(N77="ベスト32",点数換算表!$G$5,"")))))))</f>
        <v>0</v>
      </c>
      <c r="P77" s="15"/>
      <c r="Q77" s="13">
        <f>IF(P77="",0,IF(P77="優勝",[2]点数換算表!$B$6,IF(P77="準優勝",[2]点数換算表!$C$6,IF(P77="ベスト4",[2]点数換算表!$D$6,IF(P77="ベスト8",[2]点数換算表!$E$6,IF(P77="ベスト16",[2]点数換算表!$F$6,IF(P77="ベスト32",[2]点数換算表!$G$6,"")))))))</f>
        <v>0</v>
      </c>
      <c r="R77" s="15"/>
      <c r="S77" s="13">
        <f>IF(R77="",0,IF(R77="優勝",[2]点数換算表!$B$7,IF(R77="準優勝",[2]点数換算表!$C$7,IF(R77="ベスト4",[2]点数換算表!$D$7,IF(R77="ベスト8",[2]点数換算表!$E$7,[2]点数換算表!$F$7)))))</f>
        <v>0</v>
      </c>
      <c r="T77" s="15"/>
      <c r="U77" s="13">
        <f>IF(T77="",0,IF(T77="優勝",[2]点数換算表!$B$8,IF(T77="準優勝",[2]点数換算表!$C$8,IF(T77="ベスト4",[2]点数換算表!$D$8,IF(T77="ベスト8",[2]点数換算表!$E$8,[2]点数換算表!$F$8)))))</f>
        <v>0</v>
      </c>
      <c r="V77" s="15"/>
      <c r="W77" s="13">
        <f>IF(V77="",0,IF(V77="優勝",[2]点数換算表!$B$13,IF(V77="準優勝",[2]点数換算表!$C$13,IF(V77="ベスト4",[2]点数換算表!$D$13,[2]点数換算表!$E$13))))</f>
        <v>0</v>
      </c>
      <c r="X77" s="15"/>
      <c r="Y77" s="13">
        <f>IF(X77="",0,IF(X77="優勝",[2]点数換算表!$B$14,IF(X77="準優勝",[2]点数換算表!$C$14,IF(X77="ベスト4",[2]点数換算表!$D$14,[2]点数換算表!$E$14))))</f>
        <v>0</v>
      </c>
      <c r="Z77" s="15"/>
      <c r="AA77" s="13">
        <f>IF(Z77="",0,IF(Z77="優勝",[2]点数換算表!$B$15,IF(Z77="準優勝",[2]点数換算表!$C$15,IF(Z77="ベスト4",[2]点数換算表!$D$15,IF(Z77="ベスト8",[2]点数換算表!$E$15,IF(Z77="ベスト16",[2]点数換算表!$F$15,""))))))</f>
        <v>0</v>
      </c>
      <c r="AB77" s="15"/>
      <c r="AC77" s="13">
        <f>IF(AB77="",0,IF(AB77="優勝",[2]点数換算表!$B$16,IF(AB77="準優勝",[2]点数換算表!$C$16,IF(AB77="ベスト4",[2]点数換算表!$D$16,IF(AB77="ベスト8",[2]点数換算表!$E$16,IF(AB77="ベスト16",[2]点数換算表!$F$16,IF(AB77="ベスト32",[2]点数換算表!$G$16,"")))))))</f>
        <v>0</v>
      </c>
      <c r="AD77" s="15"/>
      <c r="AE77" s="13">
        <f>IF(AD77="",0,IF(AD77="優勝",[2]点数換算表!$B$17,IF(AD77="準優勝",[2]点数換算表!$C$17,IF(AD77="ベスト4",[2]点数換算表!$D$17,IF(AD77="ベスト8",[2]点数換算表!$E$17,IF(AD77="ベスト16",[2]点数換算表!$F$17,IF(AD77="ベスト32",[2]点数換算表!$G$17,"")))))))</f>
        <v>0</v>
      </c>
      <c r="AF77" s="15"/>
      <c r="AG77" s="13">
        <f>IF(AF77="",0,IF(AF77="優勝",[2]点数換算表!$B$18,IF(AF77="準優勝",[2]点数換算表!$C$18,IF(AF77="ベスト4",[2]点数換算表!$D$18,IF(AF77="ベスト8",[2]点数換算表!$E$18,[2]点数換算表!$F$18)))))</f>
        <v>0</v>
      </c>
      <c r="AH77" s="15"/>
      <c r="AI77" s="13">
        <f>IF(AH77="",0,IF(AH77="優勝",[2]点数換算表!$B$19,IF(AH77="準優勝",[2]点数換算表!$C$19,IF(AH77="ベスト4",[2]点数換算表!$D$19,IF(AH77="ベスト8",[2]点数換算表!$E$19,[2]点数換算表!$F$19)))))</f>
        <v>0</v>
      </c>
    </row>
    <row r="78" spans="1:35">
      <c r="A78" s="13">
        <v>75</v>
      </c>
      <c r="B78" s="15" t="s">
        <v>426</v>
      </c>
      <c r="C78" s="15" t="s">
        <v>388</v>
      </c>
      <c r="D78" s="15" t="s">
        <v>409</v>
      </c>
      <c r="E78" s="22" t="s">
        <v>389</v>
      </c>
      <c r="F78" s="26" t="s">
        <v>539</v>
      </c>
      <c r="G78" s="13">
        <f t="shared" si="3"/>
        <v>20</v>
      </c>
      <c r="H78" s="15"/>
      <c r="I78" s="13">
        <f>IF(H78="",0,IF(H78="優勝",[2]点数換算表!$B$2,IF(H78="準優勝",[2]点数換算表!$C$2,IF(H78="ベスト4",[2]点数換算表!$D$2,[2]点数換算表!$E$2))))</f>
        <v>0</v>
      </c>
      <c r="J78" s="15"/>
      <c r="K78" s="13">
        <f>IF(J78="",0,IF(J78="優勝",[2]点数換算表!$B$3,IF(J78="準優勝",[2]点数換算表!$C$3,IF(J78="ベスト4",[2]点数換算表!$D$3,[2]点数換算表!$E$3))))</f>
        <v>0</v>
      </c>
      <c r="L78" s="15" t="s">
        <v>7</v>
      </c>
      <c r="M78" s="13">
        <f>IF(L78="",0,IF(L78="優勝",[2]点数換算表!$B$4,IF(L78="準優勝",[2]点数換算表!$C$4,IF(L78="ベスト4",[2]点数換算表!$D$4,IF(L78="ベスト8",[2]点数換算表!$E$4,IF(L78="ベスト16",[2]点数換算表!$F$4,""))))))</f>
        <v>20</v>
      </c>
      <c r="N78" s="15"/>
      <c r="O78" s="13">
        <f>IF(N78="",0,IF(N78="優勝",点数換算表!$B$5,IF(N78="準優勝",点数換算表!$C$5,IF(N78="ベスト4",点数換算表!$D$5,IF(N78="ベスト8",点数換算表!$E$5,IF(N78="ベスト16",点数換算表!$F$5,IF(N78="ベスト32",点数換算表!$G$5,"")))))))</f>
        <v>0</v>
      </c>
      <c r="P78" s="15"/>
      <c r="Q78" s="13">
        <f>IF(P78="",0,IF(P78="優勝",[2]点数換算表!$B$6,IF(P78="準優勝",[2]点数換算表!$C$6,IF(P78="ベスト4",[2]点数換算表!$D$6,IF(P78="ベスト8",[2]点数換算表!$E$6,IF(P78="ベスト16",[2]点数換算表!$F$6,IF(P78="ベスト32",[2]点数換算表!$G$6,"")))))))</f>
        <v>0</v>
      </c>
      <c r="R78" s="15"/>
      <c r="S78" s="13">
        <f>IF(R78="",0,IF(R78="優勝",[2]点数換算表!$B$7,IF(R78="準優勝",[2]点数換算表!$C$7,IF(R78="ベスト4",[2]点数換算表!$D$7,IF(R78="ベスト8",[2]点数換算表!$E$7,[2]点数換算表!$F$7)))))</f>
        <v>0</v>
      </c>
      <c r="T78" s="15"/>
      <c r="U78" s="13">
        <f>IF(T78="",0,IF(T78="優勝",[2]点数換算表!$B$8,IF(T78="準優勝",[2]点数換算表!$C$8,IF(T78="ベスト4",[2]点数換算表!$D$8,IF(T78="ベスト8",[2]点数換算表!$E$8,[2]点数換算表!$F$8)))))</f>
        <v>0</v>
      </c>
      <c r="V78" s="15"/>
      <c r="W78" s="13">
        <f>IF(V78="",0,IF(V78="優勝",[2]点数換算表!$B$13,IF(V78="準優勝",[2]点数換算表!$C$13,IF(V78="ベスト4",[2]点数換算表!$D$13,[2]点数換算表!$E$13))))</f>
        <v>0</v>
      </c>
      <c r="X78" s="15"/>
      <c r="Y78" s="13">
        <f>IF(X78="",0,IF(X78="優勝",[2]点数換算表!$B$14,IF(X78="準優勝",[2]点数換算表!$C$14,IF(X78="ベスト4",[2]点数換算表!$D$14,[2]点数換算表!$E$14))))</f>
        <v>0</v>
      </c>
      <c r="Z78" s="15"/>
      <c r="AA78" s="13">
        <f>IF(Z78="",0,IF(Z78="優勝",[2]点数換算表!$B$15,IF(Z78="準優勝",[2]点数換算表!$C$15,IF(Z78="ベスト4",[2]点数換算表!$D$15,IF(Z78="ベスト8",[2]点数換算表!$E$15,IF(Z78="ベスト16",[2]点数換算表!$F$15,""))))))</f>
        <v>0</v>
      </c>
      <c r="AB78" s="15"/>
      <c r="AC78" s="13">
        <f>IF(AB78="",0,IF(AB78="優勝",[2]点数換算表!$B$16,IF(AB78="準優勝",[2]点数換算表!$C$16,IF(AB78="ベスト4",[2]点数換算表!$D$16,IF(AB78="ベスト8",[2]点数換算表!$E$16,IF(AB78="ベスト16",[2]点数換算表!$F$16,IF(AB78="ベスト32",[2]点数換算表!$G$16,"")))))))</f>
        <v>0</v>
      </c>
      <c r="AD78" s="15"/>
      <c r="AE78" s="13">
        <f>IF(AD78="",0,IF(AD78="優勝",[2]点数換算表!$B$17,IF(AD78="準優勝",[2]点数換算表!$C$17,IF(AD78="ベスト4",[2]点数換算表!$D$17,IF(AD78="ベスト8",[2]点数換算表!$E$17,IF(AD78="ベスト16",[2]点数換算表!$F$17,IF(AD78="ベスト32",[2]点数換算表!$G$17,"")))))))</f>
        <v>0</v>
      </c>
      <c r="AF78" s="15"/>
      <c r="AG78" s="13">
        <f>IF(AF78="",0,IF(AF78="優勝",[2]点数換算表!$B$18,IF(AF78="準優勝",[2]点数換算表!$C$18,IF(AF78="ベスト4",[2]点数換算表!$D$18,IF(AF78="ベスト8",[2]点数換算表!$E$18,[2]点数換算表!$F$18)))))</f>
        <v>0</v>
      </c>
      <c r="AH78" s="15"/>
      <c r="AI78" s="13">
        <f>IF(AH78="",0,IF(AH78="優勝",[2]点数換算表!$B$19,IF(AH78="準優勝",[2]点数換算表!$C$19,IF(AH78="ベスト4",[2]点数換算表!$D$19,IF(AH78="ベスト8",[2]点数換算表!$E$19,[2]点数換算表!$F$19)))))</f>
        <v>0</v>
      </c>
    </row>
    <row r="79" spans="1:35">
      <c r="A79" s="13">
        <v>76</v>
      </c>
      <c r="B79" s="15" t="s">
        <v>427</v>
      </c>
      <c r="C79" s="15" t="s">
        <v>419</v>
      </c>
      <c r="D79" s="15" t="s">
        <v>409</v>
      </c>
      <c r="E79" s="22" t="s">
        <v>389</v>
      </c>
      <c r="F79" s="26" t="s">
        <v>539</v>
      </c>
      <c r="G79" s="13">
        <f t="shared" ref="G79:G103" si="4">MAX(I79,K79)+SUM(M79:U79)+MAX(W79,Y79)+SUM(AA79:AI79)</f>
        <v>20</v>
      </c>
      <c r="H79" s="15"/>
      <c r="I79" s="13">
        <f>IF(H79="",0,IF(H79="優勝",[2]点数換算表!$B$2,IF(H79="準優勝",[2]点数換算表!$C$2,IF(H79="ベスト4",[2]点数換算表!$D$2,[2]点数換算表!$E$2))))</f>
        <v>0</v>
      </c>
      <c r="J79" s="15"/>
      <c r="K79" s="13">
        <f>IF(J79="",0,IF(J79="優勝",[2]点数換算表!$B$3,IF(J79="準優勝",[2]点数換算表!$C$3,IF(J79="ベスト4",[2]点数換算表!$D$3,[2]点数換算表!$E$3))))</f>
        <v>0</v>
      </c>
      <c r="L79" s="15" t="s">
        <v>7</v>
      </c>
      <c r="M79" s="13">
        <f>IF(L79="",0,IF(L79="優勝",[2]点数換算表!$B$4,IF(L79="準優勝",[2]点数換算表!$C$4,IF(L79="ベスト4",[2]点数換算表!$D$4,IF(L79="ベスト8",[2]点数換算表!$E$4,IF(L79="ベスト16",[2]点数換算表!$F$4,""))))))</f>
        <v>20</v>
      </c>
      <c r="N79" s="15"/>
      <c r="O79" s="13">
        <f>IF(N79="",0,IF(N79="優勝",点数換算表!$B$5,IF(N79="準優勝",点数換算表!$C$5,IF(N79="ベスト4",点数換算表!$D$5,IF(N79="ベスト8",点数換算表!$E$5,IF(N79="ベスト16",点数換算表!$F$5,IF(N79="ベスト32",点数換算表!$G$5,"")))))))</f>
        <v>0</v>
      </c>
      <c r="P79" s="15"/>
      <c r="Q79" s="13">
        <f>IF(P79="",0,IF(P79="優勝",[2]点数換算表!$B$6,IF(P79="準優勝",[2]点数換算表!$C$6,IF(P79="ベスト4",[2]点数換算表!$D$6,IF(P79="ベスト8",[2]点数換算表!$E$6,IF(P79="ベスト16",[2]点数換算表!$F$6,IF(P79="ベスト32",[2]点数換算表!$G$6,"")))))))</f>
        <v>0</v>
      </c>
      <c r="R79" s="15"/>
      <c r="S79" s="13">
        <f>IF(R79="",0,IF(R79="優勝",[2]点数換算表!$B$7,IF(R79="準優勝",[2]点数換算表!$C$7,IF(R79="ベスト4",[2]点数換算表!$D$7,IF(R79="ベスト8",[2]点数換算表!$E$7,[2]点数換算表!$F$7)))))</f>
        <v>0</v>
      </c>
      <c r="T79" s="15"/>
      <c r="U79" s="13">
        <f>IF(T79="",0,IF(T79="優勝",[2]点数換算表!$B$8,IF(T79="準優勝",[2]点数換算表!$C$8,IF(T79="ベスト4",[2]点数換算表!$D$8,IF(T79="ベスト8",[2]点数換算表!$E$8,[2]点数換算表!$F$8)))))</f>
        <v>0</v>
      </c>
      <c r="V79" s="15"/>
      <c r="W79" s="13">
        <f>IF(V79="",0,IF(V79="優勝",[2]点数換算表!$B$13,IF(V79="準優勝",[2]点数換算表!$C$13,IF(V79="ベスト4",[2]点数換算表!$D$13,[2]点数換算表!$E$13))))</f>
        <v>0</v>
      </c>
      <c r="X79" s="15"/>
      <c r="Y79" s="13">
        <f>IF(X79="",0,IF(X79="優勝",[2]点数換算表!$B$14,IF(X79="準優勝",[2]点数換算表!$C$14,IF(X79="ベスト4",[2]点数換算表!$D$14,[2]点数換算表!$E$14))))</f>
        <v>0</v>
      </c>
      <c r="Z79" s="15"/>
      <c r="AA79" s="13">
        <f>IF(Z79="",0,IF(Z79="優勝",[2]点数換算表!$B$15,IF(Z79="準優勝",[2]点数換算表!$C$15,IF(Z79="ベスト4",[2]点数換算表!$D$15,IF(Z79="ベスト8",[2]点数換算表!$E$15,IF(Z79="ベスト16",[2]点数換算表!$F$15,""))))))</f>
        <v>0</v>
      </c>
      <c r="AB79" s="15"/>
      <c r="AC79" s="13">
        <f>IF(AB79="",0,IF(AB79="優勝",[2]点数換算表!$B$16,IF(AB79="準優勝",[2]点数換算表!$C$16,IF(AB79="ベスト4",[2]点数換算表!$D$16,IF(AB79="ベスト8",[2]点数換算表!$E$16,IF(AB79="ベスト16",[2]点数換算表!$F$16,IF(AB79="ベスト32",[2]点数換算表!$G$16,"")))))))</f>
        <v>0</v>
      </c>
      <c r="AD79" s="15"/>
      <c r="AE79" s="13">
        <f>IF(AD79="",0,IF(AD79="優勝",[2]点数換算表!$B$17,IF(AD79="準優勝",[2]点数換算表!$C$17,IF(AD79="ベスト4",[2]点数換算表!$D$17,IF(AD79="ベスト8",[2]点数換算表!$E$17,IF(AD79="ベスト16",[2]点数換算表!$F$17,IF(AD79="ベスト32",[2]点数換算表!$G$17,"")))))))</f>
        <v>0</v>
      </c>
      <c r="AF79" s="15"/>
      <c r="AG79" s="13">
        <f>IF(AF79="",0,IF(AF79="優勝",[2]点数換算表!$B$18,IF(AF79="準優勝",[2]点数換算表!$C$18,IF(AF79="ベスト4",[2]点数換算表!$D$18,IF(AF79="ベスト8",[2]点数換算表!$E$18,[2]点数換算表!$F$18)))))</f>
        <v>0</v>
      </c>
      <c r="AH79" s="15"/>
      <c r="AI79" s="13">
        <f>IF(AH79="",0,IF(AH79="優勝",[2]点数換算表!$B$19,IF(AH79="準優勝",[2]点数換算表!$C$19,IF(AH79="ベスト4",[2]点数換算表!$D$19,IF(AH79="ベスト8",[2]点数換算表!$E$19,[2]点数換算表!$F$19)))))</f>
        <v>0</v>
      </c>
    </row>
    <row r="80" spans="1:35">
      <c r="A80" s="13">
        <v>77</v>
      </c>
      <c r="B80" s="15" t="s">
        <v>488</v>
      </c>
      <c r="C80" s="15" t="s">
        <v>466</v>
      </c>
      <c r="D80" s="15">
        <v>2</v>
      </c>
      <c r="E80" s="25" t="s">
        <v>467</v>
      </c>
      <c r="F80" s="26" t="s">
        <v>539</v>
      </c>
      <c r="G80" s="13">
        <f t="shared" si="4"/>
        <v>20</v>
      </c>
      <c r="H80" s="15"/>
      <c r="I80" s="13">
        <f>IF(H80="",0,IF(H80="優勝",[2]点数換算表!$B$2,IF(H80="準優勝",[2]点数換算表!$C$2,IF(H80="ベスト4",[2]点数換算表!$D$2,[2]点数換算表!$E$2))))</f>
        <v>0</v>
      </c>
      <c r="J80" s="15"/>
      <c r="K80" s="13">
        <f>IF(J80="",0,IF(J80="優勝",[2]点数換算表!$B$3,IF(J80="準優勝",[2]点数換算表!$C$3,IF(J80="ベスト4",[2]点数換算表!$D$3,[2]点数換算表!$E$3))))</f>
        <v>0</v>
      </c>
      <c r="L80" s="15" t="s">
        <v>7</v>
      </c>
      <c r="M80" s="13">
        <f>IF(L80="",0,IF(L80="優勝",[2]点数換算表!$B$4,IF(L80="準優勝",[2]点数換算表!$C$4,IF(L80="ベスト4",[2]点数換算表!$D$4,IF(L80="ベスト8",[2]点数換算表!$E$4,IF(L80="ベスト16",[2]点数換算表!$F$4,""))))))</f>
        <v>20</v>
      </c>
      <c r="N80" s="15"/>
      <c r="O80" s="13">
        <f>IF(N80="",0,IF(N80="優勝",点数換算表!$B$5,IF(N80="準優勝",点数換算表!$C$5,IF(N80="ベスト4",点数換算表!$D$5,IF(N80="ベスト8",点数換算表!$E$5,IF(N80="ベスト16",点数換算表!$F$5,IF(N80="ベスト32",点数換算表!$G$5,"")))))))</f>
        <v>0</v>
      </c>
      <c r="P80" s="15"/>
      <c r="Q80" s="13">
        <f>IF(P80="",0,IF(P80="優勝",[2]点数換算表!$B$6,IF(P80="準優勝",[2]点数換算表!$C$6,IF(P80="ベスト4",[2]点数換算表!$D$6,IF(P80="ベスト8",[2]点数換算表!$E$6,IF(P80="ベスト16",[2]点数換算表!$F$6,IF(P80="ベスト32",[2]点数換算表!$G$6,"")))))))</f>
        <v>0</v>
      </c>
      <c r="R80" s="15"/>
      <c r="S80" s="13">
        <f>IF(R80="",0,IF(R80="優勝",[2]点数換算表!$B$7,IF(R80="準優勝",[2]点数換算表!$C$7,IF(R80="ベスト4",[2]点数換算表!$D$7,IF(R80="ベスト8",[2]点数換算表!$E$7,[2]点数換算表!$F$7)))))</f>
        <v>0</v>
      </c>
      <c r="T80" s="15"/>
      <c r="U80" s="13">
        <f>IF(T80="",0,IF(T80="優勝",[2]点数換算表!$B$8,IF(T80="準優勝",[2]点数換算表!$C$8,IF(T80="ベスト4",[2]点数換算表!$D$8,IF(T80="ベスト8",[2]点数換算表!$E$8,[2]点数換算表!$F$8)))))</f>
        <v>0</v>
      </c>
      <c r="V80" s="15"/>
      <c r="W80" s="13">
        <f>IF(V80="",0,IF(V80="優勝",[2]点数換算表!$B$13,IF(V80="準優勝",[2]点数換算表!$C$13,IF(V80="ベスト4",[2]点数換算表!$D$13,[2]点数換算表!$E$13))))</f>
        <v>0</v>
      </c>
      <c r="X80" s="15"/>
      <c r="Y80" s="13">
        <f>IF(X80="",0,IF(X80="優勝",[2]点数換算表!$B$14,IF(X80="準優勝",[2]点数換算表!$C$14,IF(X80="ベスト4",[2]点数換算表!$D$14,[2]点数換算表!$E$14))))</f>
        <v>0</v>
      </c>
      <c r="Z80" s="15"/>
      <c r="AA80" s="13">
        <f>IF(Z80="",0,IF(Z80="優勝",[2]点数換算表!$B$15,IF(Z80="準優勝",[2]点数換算表!$C$15,IF(Z80="ベスト4",[2]点数換算表!$D$15,IF(Z80="ベスト8",[2]点数換算表!$E$15,IF(Z80="ベスト16",[2]点数換算表!$F$15,""))))))</f>
        <v>0</v>
      </c>
      <c r="AB80" s="15"/>
      <c r="AC80" s="13">
        <f>IF(AB80="",0,IF(AB80="優勝",[2]点数換算表!$B$16,IF(AB80="準優勝",[2]点数換算表!$C$16,IF(AB80="ベスト4",[2]点数換算表!$D$16,IF(AB80="ベスト8",[2]点数換算表!$E$16,IF(AB80="ベスト16",[2]点数換算表!$F$16,IF(AB80="ベスト32",[2]点数換算表!$G$16,"")))))))</f>
        <v>0</v>
      </c>
      <c r="AD80" s="15"/>
      <c r="AE80" s="13">
        <f>IF(AD80="",0,IF(AD80="優勝",[2]点数換算表!$B$17,IF(AD80="準優勝",[2]点数換算表!$C$17,IF(AD80="ベスト4",[2]点数換算表!$D$17,IF(AD80="ベスト8",[2]点数換算表!$E$17,IF(AD80="ベスト16",[2]点数換算表!$F$17,IF(AD80="ベスト32",[2]点数換算表!$G$17,"")))))))</f>
        <v>0</v>
      </c>
      <c r="AF80" s="15"/>
      <c r="AG80" s="13">
        <f>IF(AF80="",0,IF(AF80="優勝",[2]点数換算表!$B$18,IF(AF80="準優勝",[2]点数換算表!$C$18,IF(AF80="ベスト4",[2]点数換算表!$D$18,IF(AF80="ベスト8",[2]点数換算表!$E$18,[2]点数換算表!$F$18)))))</f>
        <v>0</v>
      </c>
      <c r="AH80" s="15"/>
      <c r="AI80" s="13">
        <f>IF(AH80="",0,IF(AH80="優勝",[2]点数換算表!$B$19,IF(AH80="準優勝",[2]点数換算表!$C$19,IF(AH80="ベスト4",[2]点数換算表!$D$19,IF(AH80="ベスト8",[2]点数換算表!$E$19,[2]点数換算表!$F$19)))))</f>
        <v>0</v>
      </c>
    </row>
    <row r="81" spans="1:35">
      <c r="A81" s="13">
        <v>78</v>
      </c>
      <c r="B81" s="15" t="s">
        <v>489</v>
      </c>
      <c r="C81" s="15" t="s">
        <v>466</v>
      </c>
      <c r="D81" s="15">
        <v>1</v>
      </c>
      <c r="E81" s="25" t="s">
        <v>467</v>
      </c>
      <c r="F81" s="26" t="s">
        <v>539</v>
      </c>
      <c r="G81" s="13">
        <f t="shared" si="4"/>
        <v>20</v>
      </c>
      <c r="H81" s="15"/>
      <c r="I81" s="13">
        <f>IF(H81="",0,IF(H81="優勝",[2]点数換算表!$B$2,IF(H81="準優勝",[2]点数換算表!$C$2,IF(H81="ベスト4",[2]点数換算表!$D$2,[2]点数換算表!$E$2))))</f>
        <v>0</v>
      </c>
      <c r="J81" s="15"/>
      <c r="K81" s="13">
        <f>IF(J81="",0,IF(J81="優勝",[2]点数換算表!$B$3,IF(J81="準優勝",[2]点数換算表!$C$3,IF(J81="ベスト4",[2]点数換算表!$D$3,[2]点数換算表!$E$3))))</f>
        <v>0</v>
      </c>
      <c r="L81" s="15" t="s">
        <v>7</v>
      </c>
      <c r="M81" s="13">
        <f>IF(L81="",0,IF(L81="優勝",[2]点数換算表!$B$4,IF(L81="準優勝",[2]点数換算表!$C$4,IF(L81="ベスト4",[2]点数換算表!$D$4,IF(L81="ベスト8",[2]点数換算表!$E$4,IF(L81="ベスト16",[2]点数換算表!$F$4,""))))))</f>
        <v>20</v>
      </c>
      <c r="N81" s="15"/>
      <c r="O81" s="13">
        <f>IF(N81="",0,IF(N81="優勝",点数換算表!$B$5,IF(N81="準優勝",点数換算表!$C$5,IF(N81="ベスト4",点数換算表!$D$5,IF(N81="ベスト8",点数換算表!$E$5,IF(N81="ベスト16",点数換算表!$F$5,IF(N81="ベスト32",点数換算表!$G$5,"")))))))</f>
        <v>0</v>
      </c>
      <c r="P81" s="15"/>
      <c r="Q81" s="13">
        <f>IF(P81="",0,IF(P81="優勝",[2]点数換算表!$B$6,IF(P81="準優勝",[2]点数換算表!$C$6,IF(P81="ベスト4",[2]点数換算表!$D$6,IF(P81="ベスト8",[2]点数換算表!$E$6,IF(P81="ベスト16",[2]点数換算表!$F$6,IF(P81="ベスト32",[2]点数換算表!$G$6,"")))))))</f>
        <v>0</v>
      </c>
      <c r="R81" s="15"/>
      <c r="S81" s="13">
        <f>IF(R81="",0,IF(R81="優勝",[2]点数換算表!$B$7,IF(R81="準優勝",[2]点数換算表!$C$7,IF(R81="ベスト4",[2]点数換算表!$D$7,IF(R81="ベスト8",[2]点数換算表!$E$7,[2]点数換算表!$F$7)))))</f>
        <v>0</v>
      </c>
      <c r="T81" s="15"/>
      <c r="U81" s="13">
        <f>IF(T81="",0,IF(T81="優勝",[2]点数換算表!$B$8,IF(T81="準優勝",[2]点数換算表!$C$8,IF(T81="ベスト4",[2]点数換算表!$D$8,IF(T81="ベスト8",[2]点数換算表!$E$8,[2]点数換算表!$F$8)))))</f>
        <v>0</v>
      </c>
      <c r="V81" s="15"/>
      <c r="W81" s="13">
        <f>IF(V81="",0,IF(V81="優勝",[2]点数換算表!$B$13,IF(V81="準優勝",[2]点数換算表!$C$13,IF(V81="ベスト4",[2]点数換算表!$D$13,[2]点数換算表!$E$13))))</f>
        <v>0</v>
      </c>
      <c r="X81" s="15"/>
      <c r="Y81" s="13">
        <f>IF(X81="",0,IF(X81="優勝",[2]点数換算表!$B$14,IF(X81="準優勝",[2]点数換算表!$C$14,IF(X81="ベスト4",[2]点数換算表!$D$14,[2]点数換算表!$E$14))))</f>
        <v>0</v>
      </c>
      <c r="Z81" s="15"/>
      <c r="AA81" s="13">
        <f>IF(Z81="",0,IF(Z81="優勝",[2]点数換算表!$B$15,IF(Z81="準優勝",[2]点数換算表!$C$15,IF(Z81="ベスト4",[2]点数換算表!$D$15,IF(Z81="ベスト8",[2]点数換算表!$E$15,IF(Z81="ベスト16",[2]点数換算表!$F$15,""))))))</f>
        <v>0</v>
      </c>
      <c r="AB81" s="15"/>
      <c r="AC81" s="13">
        <f>IF(AB81="",0,IF(AB81="優勝",[2]点数換算表!$B$16,IF(AB81="準優勝",[2]点数換算表!$C$16,IF(AB81="ベスト4",[2]点数換算表!$D$16,IF(AB81="ベスト8",[2]点数換算表!$E$16,IF(AB81="ベスト16",[2]点数換算表!$F$16,IF(AB81="ベスト32",[2]点数換算表!$G$16,"")))))))</f>
        <v>0</v>
      </c>
      <c r="AD81" s="15"/>
      <c r="AE81" s="13">
        <f>IF(AD81="",0,IF(AD81="優勝",[2]点数換算表!$B$17,IF(AD81="準優勝",[2]点数換算表!$C$17,IF(AD81="ベスト4",[2]点数換算表!$D$17,IF(AD81="ベスト8",[2]点数換算表!$E$17,IF(AD81="ベスト16",[2]点数換算表!$F$17,IF(AD81="ベスト32",[2]点数換算表!$G$17,"")))))))</f>
        <v>0</v>
      </c>
      <c r="AF81" s="15"/>
      <c r="AG81" s="13">
        <f>IF(AF81="",0,IF(AF81="優勝",[2]点数換算表!$B$18,IF(AF81="準優勝",[2]点数換算表!$C$18,IF(AF81="ベスト4",[2]点数換算表!$D$18,IF(AF81="ベスト8",[2]点数換算表!$E$18,[2]点数換算表!$F$18)))))</f>
        <v>0</v>
      </c>
      <c r="AH81" s="15"/>
      <c r="AI81" s="13">
        <f>IF(AH81="",0,IF(AH81="優勝",[2]点数換算表!$B$19,IF(AH81="準優勝",[2]点数換算表!$C$19,IF(AH81="ベスト4",[2]点数換算表!$D$19,IF(AH81="ベスト8",[2]点数換算表!$E$19,[2]点数換算表!$F$19)))))</f>
        <v>0</v>
      </c>
    </row>
    <row r="82" spans="1:35">
      <c r="A82" s="13">
        <v>79</v>
      </c>
      <c r="B82" s="15" t="s">
        <v>490</v>
      </c>
      <c r="C82" s="15" t="s">
        <v>491</v>
      </c>
      <c r="D82" s="15">
        <v>3</v>
      </c>
      <c r="E82" s="25" t="s">
        <v>467</v>
      </c>
      <c r="F82" s="26" t="s">
        <v>539</v>
      </c>
      <c r="G82" s="13">
        <f t="shared" si="4"/>
        <v>20</v>
      </c>
      <c r="H82" s="15"/>
      <c r="I82" s="13">
        <f>IF(H82="",0,IF(H82="優勝",[2]点数換算表!$B$2,IF(H82="準優勝",[2]点数換算表!$C$2,IF(H82="ベスト4",[2]点数換算表!$D$2,[2]点数換算表!$E$2))))</f>
        <v>0</v>
      </c>
      <c r="J82" s="15"/>
      <c r="K82" s="13">
        <f>IF(J82="",0,IF(J82="優勝",[2]点数換算表!$B$3,IF(J82="準優勝",[2]点数換算表!$C$3,IF(J82="ベスト4",[2]点数換算表!$D$3,[2]点数換算表!$E$3))))</f>
        <v>0</v>
      </c>
      <c r="L82" s="15" t="s">
        <v>7</v>
      </c>
      <c r="M82" s="13">
        <f>IF(L82="",0,IF(L82="優勝",[2]点数換算表!$B$4,IF(L82="準優勝",[2]点数換算表!$C$4,IF(L82="ベスト4",[2]点数換算表!$D$4,IF(L82="ベスト8",[2]点数換算表!$E$4,IF(L82="ベスト16",[2]点数換算表!$F$4,""))))))</f>
        <v>20</v>
      </c>
      <c r="N82" s="15"/>
      <c r="O82" s="13">
        <f>IF(N82="",0,IF(N82="優勝",点数換算表!$B$5,IF(N82="準優勝",点数換算表!$C$5,IF(N82="ベスト4",点数換算表!$D$5,IF(N82="ベスト8",点数換算表!$E$5,IF(N82="ベスト16",点数換算表!$F$5,IF(N82="ベスト32",点数換算表!$G$5,"")))))))</f>
        <v>0</v>
      </c>
      <c r="P82" s="15"/>
      <c r="Q82" s="13">
        <f>IF(P82="",0,IF(P82="優勝",[2]点数換算表!$B$6,IF(P82="準優勝",[2]点数換算表!$C$6,IF(P82="ベスト4",[2]点数換算表!$D$6,IF(P82="ベスト8",[2]点数換算表!$E$6,IF(P82="ベスト16",[2]点数換算表!$F$6,IF(P82="ベスト32",[2]点数換算表!$G$6,"")))))))</f>
        <v>0</v>
      </c>
      <c r="R82" s="15"/>
      <c r="S82" s="13">
        <f>IF(R82="",0,IF(R82="優勝",[2]点数換算表!$B$7,IF(R82="準優勝",[2]点数換算表!$C$7,IF(R82="ベスト4",[2]点数換算表!$D$7,IF(R82="ベスト8",[2]点数換算表!$E$7,[2]点数換算表!$F$7)))))</f>
        <v>0</v>
      </c>
      <c r="T82" s="15"/>
      <c r="U82" s="13">
        <f>IF(T82="",0,IF(T82="優勝",[2]点数換算表!$B$8,IF(T82="準優勝",[2]点数換算表!$C$8,IF(T82="ベスト4",[2]点数換算表!$D$8,IF(T82="ベスト8",[2]点数換算表!$E$8,[2]点数換算表!$F$8)))))</f>
        <v>0</v>
      </c>
      <c r="V82" s="15"/>
      <c r="W82" s="13">
        <f>IF(V82="",0,IF(V82="優勝",[2]点数換算表!$B$13,IF(V82="準優勝",[2]点数換算表!$C$13,IF(V82="ベスト4",[2]点数換算表!$D$13,[2]点数換算表!$E$13))))</f>
        <v>0</v>
      </c>
      <c r="X82" s="15"/>
      <c r="Y82" s="13">
        <f>IF(X82="",0,IF(X82="優勝",[2]点数換算表!$B$14,IF(X82="準優勝",[2]点数換算表!$C$14,IF(X82="ベスト4",[2]点数換算表!$D$14,[2]点数換算表!$E$14))))</f>
        <v>0</v>
      </c>
      <c r="Z82" s="15"/>
      <c r="AA82" s="13">
        <f>IF(Z82="",0,IF(Z82="優勝",[2]点数換算表!$B$15,IF(Z82="準優勝",[2]点数換算表!$C$15,IF(Z82="ベスト4",[2]点数換算表!$D$15,IF(Z82="ベスト8",[2]点数換算表!$E$15,IF(Z82="ベスト16",[2]点数換算表!$F$15,""))))))</f>
        <v>0</v>
      </c>
      <c r="AB82" s="15"/>
      <c r="AC82" s="13">
        <f>IF(AB82="",0,IF(AB82="優勝",[2]点数換算表!$B$16,IF(AB82="準優勝",[2]点数換算表!$C$16,IF(AB82="ベスト4",[2]点数換算表!$D$16,IF(AB82="ベスト8",[2]点数換算表!$E$16,IF(AB82="ベスト16",[2]点数換算表!$F$16,IF(AB82="ベスト32",[2]点数換算表!$G$16,"")))))))</f>
        <v>0</v>
      </c>
      <c r="AD82" s="15"/>
      <c r="AE82" s="13">
        <f>IF(AD82="",0,IF(AD82="優勝",[2]点数換算表!$B$17,IF(AD82="準優勝",[2]点数換算表!$C$17,IF(AD82="ベスト4",[2]点数換算表!$D$17,IF(AD82="ベスト8",[2]点数換算表!$E$17,IF(AD82="ベスト16",[2]点数換算表!$F$17,IF(AD82="ベスト32",[2]点数換算表!$G$17,"")))))))</f>
        <v>0</v>
      </c>
      <c r="AF82" s="15"/>
      <c r="AG82" s="13">
        <f>IF(AF82="",0,IF(AF82="優勝",[2]点数換算表!$B$18,IF(AF82="準優勝",[2]点数換算表!$C$18,IF(AF82="ベスト4",[2]点数換算表!$D$18,IF(AF82="ベスト8",[2]点数換算表!$E$18,[2]点数換算表!$F$18)))))</f>
        <v>0</v>
      </c>
      <c r="AH82" s="15"/>
      <c r="AI82" s="13">
        <f>IF(AH82="",0,IF(AH82="優勝",[2]点数換算表!$B$19,IF(AH82="準優勝",[2]点数換算表!$C$19,IF(AH82="ベスト4",[2]点数換算表!$D$19,IF(AH82="ベスト8",[2]点数換算表!$E$19,[2]点数換算表!$F$19)))))</f>
        <v>0</v>
      </c>
    </row>
    <row r="83" spans="1:35">
      <c r="A83" s="13">
        <v>80</v>
      </c>
      <c r="B83" s="15" t="s">
        <v>492</v>
      </c>
      <c r="C83" s="15" t="s">
        <v>471</v>
      </c>
      <c r="D83" s="15">
        <v>1</v>
      </c>
      <c r="E83" s="25" t="s">
        <v>467</v>
      </c>
      <c r="F83" s="26" t="s">
        <v>539</v>
      </c>
      <c r="G83" s="13">
        <f t="shared" si="4"/>
        <v>20</v>
      </c>
      <c r="H83" s="15"/>
      <c r="I83" s="13">
        <f>IF(H83="",0,IF(H83="優勝",[2]点数換算表!$B$2,IF(H83="準優勝",[2]点数換算表!$C$2,IF(H83="ベスト4",[2]点数換算表!$D$2,[2]点数換算表!$E$2))))</f>
        <v>0</v>
      </c>
      <c r="J83" s="15"/>
      <c r="K83" s="13">
        <f>IF(J83="",0,IF(J83="優勝",[2]点数換算表!$B$3,IF(J83="準優勝",[2]点数換算表!$C$3,IF(J83="ベスト4",[2]点数換算表!$D$3,[2]点数換算表!$E$3))))</f>
        <v>0</v>
      </c>
      <c r="L83" s="15" t="s">
        <v>7</v>
      </c>
      <c r="M83" s="13">
        <f>IF(L83="",0,IF(L83="優勝",[2]点数換算表!$B$4,IF(L83="準優勝",[2]点数換算表!$C$4,IF(L83="ベスト4",[2]点数換算表!$D$4,IF(L83="ベスト8",[2]点数換算表!$E$4,IF(L83="ベスト16",[2]点数換算表!$F$4,""))))))</f>
        <v>20</v>
      </c>
      <c r="N83" s="15"/>
      <c r="O83" s="13">
        <f>IF(N83="",0,IF(N83="優勝",点数換算表!$B$5,IF(N83="準優勝",点数換算表!$C$5,IF(N83="ベスト4",点数換算表!$D$5,IF(N83="ベスト8",点数換算表!$E$5,IF(N83="ベスト16",点数換算表!$F$5,IF(N83="ベスト32",点数換算表!$G$5,"")))))))</f>
        <v>0</v>
      </c>
      <c r="P83" s="15"/>
      <c r="Q83" s="13">
        <f>IF(P83="",0,IF(P83="優勝",[2]点数換算表!$B$6,IF(P83="準優勝",[2]点数換算表!$C$6,IF(P83="ベスト4",[2]点数換算表!$D$6,IF(P83="ベスト8",[2]点数換算表!$E$6,IF(P83="ベスト16",[2]点数換算表!$F$6,IF(P83="ベスト32",[2]点数換算表!$G$6,"")))))))</f>
        <v>0</v>
      </c>
      <c r="R83" s="15"/>
      <c r="S83" s="13">
        <f>IF(R83="",0,IF(R83="優勝",[2]点数換算表!$B$7,IF(R83="準優勝",[2]点数換算表!$C$7,IF(R83="ベスト4",[2]点数換算表!$D$7,IF(R83="ベスト8",[2]点数換算表!$E$7,[2]点数換算表!$F$7)))))</f>
        <v>0</v>
      </c>
      <c r="T83" s="15"/>
      <c r="U83" s="13">
        <f>IF(T83="",0,IF(T83="優勝",[2]点数換算表!$B$8,IF(T83="準優勝",[2]点数換算表!$C$8,IF(T83="ベスト4",[2]点数換算表!$D$8,IF(T83="ベスト8",[2]点数換算表!$E$8,[2]点数換算表!$F$8)))))</f>
        <v>0</v>
      </c>
      <c r="V83" s="15"/>
      <c r="W83" s="13">
        <f>IF(V83="",0,IF(V83="優勝",[2]点数換算表!$B$13,IF(V83="準優勝",[2]点数換算表!$C$13,IF(V83="ベスト4",[2]点数換算表!$D$13,[2]点数換算表!$E$13))))</f>
        <v>0</v>
      </c>
      <c r="X83" s="15"/>
      <c r="Y83" s="13">
        <f>IF(X83="",0,IF(X83="優勝",[2]点数換算表!$B$14,IF(X83="準優勝",[2]点数換算表!$C$14,IF(X83="ベスト4",[2]点数換算表!$D$14,[2]点数換算表!$E$14))))</f>
        <v>0</v>
      </c>
      <c r="Z83" s="15"/>
      <c r="AA83" s="13">
        <f>IF(Z83="",0,IF(Z83="優勝",[2]点数換算表!$B$15,IF(Z83="準優勝",[2]点数換算表!$C$15,IF(Z83="ベスト4",[2]点数換算表!$D$15,IF(Z83="ベスト8",[2]点数換算表!$E$15,IF(Z83="ベスト16",[2]点数換算表!$F$15,""))))))</f>
        <v>0</v>
      </c>
      <c r="AB83" s="15"/>
      <c r="AC83" s="13">
        <f>IF(AB83="",0,IF(AB83="優勝",[2]点数換算表!$B$16,IF(AB83="準優勝",[2]点数換算表!$C$16,IF(AB83="ベスト4",[2]点数換算表!$D$16,IF(AB83="ベスト8",[2]点数換算表!$E$16,IF(AB83="ベスト16",[2]点数換算表!$F$16,IF(AB83="ベスト32",[2]点数換算表!$G$16,"")))))))</f>
        <v>0</v>
      </c>
      <c r="AD83" s="15"/>
      <c r="AE83" s="13">
        <f>IF(AD83="",0,IF(AD83="優勝",[2]点数換算表!$B$17,IF(AD83="準優勝",[2]点数換算表!$C$17,IF(AD83="ベスト4",[2]点数換算表!$D$17,IF(AD83="ベスト8",[2]点数換算表!$E$17,IF(AD83="ベスト16",[2]点数換算表!$F$17,IF(AD83="ベスト32",[2]点数換算表!$G$17,"")))))))</f>
        <v>0</v>
      </c>
      <c r="AF83" s="15"/>
      <c r="AG83" s="13">
        <f>IF(AF83="",0,IF(AF83="優勝",[2]点数換算表!$B$18,IF(AF83="準優勝",[2]点数換算表!$C$18,IF(AF83="ベスト4",[2]点数換算表!$D$18,IF(AF83="ベスト8",[2]点数換算表!$E$18,[2]点数換算表!$F$18)))))</f>
        <v>0</v>
      </c>
      <c r="AH83" s="15"/>
      <c r="AI83" s="13">
        <f>IF(AH83="",0,IF(AH83="優勝",[2]点数換算表!$B$19,IF(AH83="準優勝",[2]点数換算表!$C$19,IF(AH83="ベスト4",[2]点数換算表!$D$19,IF(AH83="ベスト8",[2]点数換算表!$E$19,[2]点数換算表!$F$19)))))</f>
        <v>0</v>
      </c>
    </row>
    <row r="84" spans="1:35">
      <c r="A84" s="13">
        <v>81</v>
      </c>
      <c r="B84" s="15" t="s">
        <v>493</v>
      </c>
      <c r="C84" s="15" t="s">
        <v>471</v>
      </c>
      <c r="D84" s="15">
        <v>1</v>
      </c>
      <c r="E84" s="25" t="s">
        <v>467</v>
      </c>
      <c r="F84" s="26" t="s">
        <v>539</v>
      </c>
      <c r="G84" s="13">
        <f t="shared" si="4"/>
        <v>20</v>
      </c>
      <c r="H84" s="15"/>
      <c r="I84" s="13">
        <f>IF(H84="",0,IF(H84="優勝",[2]点数換算表!$B$2,IF(H84="準優勝",[2]点数換算表!$C$2,IF(H84="ベスト4",[2]点数換算表!$D$2,[2]点数換算表!$E$2))))</f>
        <v>0</v>
      </c>
      <c r="J84" s="15"/>
      <c r="K84" s="13">
        <f>IF(J84="",0,IF(J84="優勝",[2]点数換算表!$B$3,IF(J84="準優勝",[2]点数換算表!$C$3,IF(J84="ベスト4",[2]点数換算表!$D$3,[2]点数換算表!$E$3))))</f>
        <v>0</v>
      </c>
      <c r="L84" s="15" t="s">
        <v>7</v>
      </c>
      <c r="M84" s="13">
        <f>IF(L84="",0,IF(L84="優勝",[2]点数換算表!$B$4,IF(L84="準優勝",[2]点数換算表!$C$4,IF(L84="ベスト4",[2]点数換算表!$D$4,IF(L84="ベスト8",[2]点数換算表!$E$4,IF(L84="ベスト16",[2]点数換算表!$F$4,""))))))</f>
        <v>20</v>
      </c>
      <c r="N84" s="15"/>
      <c r="O84" s="13">
        <f>IF(N84="",0,IF(N84="優勝",点数換算表!$B$5,IF(N84="準優勝",点数換算表!$C$5,IF(N84="ベスト4",点数換算表!$D$5,IF(N84="ベスト8",点数換算表!$E$5,IF(N84="ベスト16",点数換算表!$F$5,IF(N84="ベスト32",点数換算表!$G$5,"")))))))</f>
        <v>0</v>
      </c>
      <c r="P84" s="15"/>
      <c r="Q84" s="13">
        <f>IF(P84="",0,IF(P84="優勝",[2]点数換算表!$B$6,IF(P84="準優勝",[2]点数換算表!$C$6,IF(P84="ベスト4",[2]点数換算表!$D$6,IF(P84="ベスト8",[2]点数換算表!$E$6,IF(P84="ベスト16",[2]点数換算表!$F$6,IF(P84="ベスト32",[2]点数換算表!$G$6,"")))))))</f>
        <v>0</v>
      </c>
      <c r="R84" s="15"/>
      <c r="S84" s="13">
        <f>IF(R84="",0,IF(R84="優勝",[2]点数換算表!$B$7,IF(R84="準優勝",[2]点数換算表!$C$7,IF(R84="ベスト4",[2]点数換算表!$D$7,IF(R84="ベスト8",[2]点数換算表!$E$7,[2]点数換算表!$F$7)))))</f>
        <v>0</v>
      </c>
      <c r="T84" s="15"/>
      <c r="U84" s="13">
        <f>IF(T84="",0,IF(T84="優勝",[2]点数換算表!$B$8,IF(T84="準優勝",[2]点数換算表!$C$8,IF(T84="ベスト4",[2]点数換算表!$D$8,IF(T84="ベスト8",[2]点数換算表!$E$8,[2]点数換算表!$F$8)))))</f>
        <v>0</v>
      </c>
      <c r="V84" s="15"/>
      <c r="W84" s="13">
        <f>IF(V84="",0,IF(V84="優勝",[2]点数換算表!$B$13,IF(V84="準優勝",[2]点数換算表!$C$13,IF(V84="ベスト4",[2]点数換算表!$D$13,[2]点数換算表!$E$13))))</f>
        <v>0</v>
      </c>
      <c r="X84" s="15"/>
      <c r="Y84" s="13">
        <f>IF(X84="",0,IF(X84="優勝",[2]点数換算表!$B$14,IF(X84="準優勝",[2]点数換算表!$C$14,IF(X84="ベスト4",[2]点数換算表!$D$14,[2]点数換算表!$E$14))))</f>
        <v>0</v>
      </c>
      <c r="Z84" s="15"/>
      <c r="AA84" s="13">
        <f>IF(Z84="",0,IF(Z84="優勝",[2]点数換算表!$B$15,IF(Z84="準優勝",[2]点数換算表!$C$15,IF(Z84="ベスト4",[2]点数換算表!$D$15,IF(Z84="ベスト8",[2]点数換算表!$E$15,IF(Z84="ベスト16",[2]点数換算表!$F$15,""))))))</f>
        <v>0</v>
      </c>
      <c r="AB84" s="15"/>
      <c r="AC84" s="13">
        <f>IF(AB84="",0,IF(AB84="優勝",[2]点数換算表!$B$16,IF(AB84="準優勝",[2]点数換算表!$C$16,IF(AB84="ベスト4",[2]点数換算表!$D$16,IF(AB84="ベスト8",[2]点数換算表!$E$16,IF(AB84="ベスト16",[2]点数換算表!$F$16,IF(AB84="ベスト32",[2]点数換算表!$G$16,"")))))))</f>
        <v>0</v>
      </c>
      <c r="AD84" s="15"/>
      <c r="AE84" s="13">
        <f>IF(AD84="",0,IF(AD84="優勝",[2]点数換算表!$B$17,IF(AD84="準優勝",[2]点数換算表!$C$17,IF(AD84="ベスト4",[2]点数換算表!$D$17,IF(AD84="ベスト8",[2]点数換算表!$E$17,IF(AD84="ベスト16",[2]点数換算表!$F$17,IF(AD84="ベスト32",[2]点数換算表!$G$17,"")))))))</f>
        <v>0</v>
      </c>
      <c r="AF84" s="15"/>
      <c r="AG84" s="13">
        <f>IF(AF84="",0,IF(AF84="優勝",[2]点数換算表!$B$18,IF(AF84="準優勝",[2]点数換算表!$C$18,IF(AF84="ベスト4",[2]点数換算表!$D$18,IF(AF84="ベスト8",[2]点数換算表!$E$18,[2]点数換算表!$F$18)))))</f>
        <v>0</v>
      </c>
      <c r="AH84" s="15"/>
      <c r="AI84" s="13">
        <f>IF(AH84="",0,IF(AH84="優勝",[2]点数換算表!$B$19,IF(AH84="準優勝",[2]点数換算表!$C$19,IF(AH84="ベスト4",[2]点数換算表!$D$19,IF(AH84="ベスト8",[2]点数換算表!$E$19,[2]点数換算表!$F$19)))))</f>
        <v>0</v>
      </c>
    </row>
    <row r="85" spans="1:35">
      <c r="A85" s="13">
        <v>82</v>
      </c>
      <c r="B85" s="15" t="s">
        <v>494</v>
      </c>
      <c r="C85" s="15" t="s">
        <v>471</v>
      </c>
      <c r="D85" s="15">
        <v>1</v>
      </c>
      <c r="E85" s="25" t="s">
        <v>467</v>
      </c>
      <c r="F85" s="26" t="s">
        <v>539</v>
      </c>
      <c r="G85" s="13">
        <f t="shared" si="4"/>
        <v>20</v>
      </c>
      <c r="H85" s="15"/>
      <c r="I85" s="13">
        <f>IF(H85="",0,IF(H85="優勝",[2]点数換算表!$B$2,IF(H85="準優勝",[2]点数換算表!$C$2,IF(H85="ベスト4",[2]点数換算表!$D$2,[2]点数換算表!$E$2))))</f>
        <v>0</v>
      </c>
      <c r="J85" s="15"/>
      <c r="K85" s="13">
        <f>IF(J85="",0,IF(J85="優勝",[2]点数換算表!$B$3,IF(J85="準優勝",[2]点数換算表!$C$3,IF(J85="ベスト4",[2]点数換算表!$D$3,[2]点数換算表!$E$3))))</f>
        <v>0</v>
      </c>
      <c r="L85" s="15" t="s">
        <v>7</v>
      </c>
      <c r="M85" s="13">
        <f>IF(L85="",0,IF(L85="優勝",[2]点数換算表!$B$4,IF(L85="準優勝",[2]点数換算表!$C$4,IF(L85="ベスト4",[2]点数換算表!$D$4,IF(L85="ベスト8",[2]点数換算表!$E$4,IF(L85="ベスト16",[2]点数換算表!$F$4,""))))))</f>
        <v>20</v>
      </c>
      <c r="N85" s="15"/>
      <c r="O85" s="13">
        <f>IF(N85="",0,IF(N85="優勝",点数換算表!$B$5,IF(N85="準優勝",点数換算表!$C$5,IF(N85="ベスト4",点数換算表!$D$5,IF(N85="ベスト8",点数換算表!$E$5,IF(N85="ベスト16",点数換算表!$F$5,IF(N85="ベスト32",点数換算表!$G$5,"")))))))</f>
        <v>0</v>
      </c>
      <c r="P85" s="15"/>
      <c r="Q85" s="13">
        <f>IF(P85="",0,IF(P85="優勝",[2]点数換算表!$B$6,IF(P85="準優勝",[2]点数換算表!$C$6,IF(P85="ベスト4",[2]点数換算表!$D$6,IF(P85="ベスト8",[2]点数換算表!$E$6,IF(P85="ベスト16",[2]点数換算表!$F$6,IF(P85="ベスト32",[2]点数換算表!$G$6,"")))))))</f>
        <v>0</v>
      </c>
      <c r="R85" s="15"/>
      <c r="S85" s="13">
        <f>IF(R85="",0,IF(R85="優勝",[2]点数換算表!$B$7,IF(R85="準優勝",[2]点数換算表!$C$7,IF(R85="ベスト4",[2]点数換算表!$D$7,IF(R85="ベスト8",[2]点数換算表!$E$7,[2]点数換算表!$F$7)))))</f>
        <v>0</v>
      </c>
      <c r="T85" s="15"/>
      <c r="U85" s="13">
        <f>IF(T85="",0,IF(T85="優勝",[2]点数換算表!$B$8,IF(T85="準優勝",[2]点数換算表!$C$8,IF(T85="ベスト4",[2]点数換算表!$D$8,IF(T85="ベスト8",[2]点数換算表!$E$8,[2]点数換算表!$F$8)))))</f>
        <v>0</v>
      </c>
      <c r="V85" s="15"/>
      <c r="W85" s="13">
        <f>IF(V85="",0,IF(V85="優勝",[2]点数換算表!$B$13,IF(V85="準優勝",[2]点数換算表!$C$13,IF(V85="ベスト4",[2]点数換算表!$D$13,[2]点数換算表!$E$13))))</f>
        <v>0</v>
      </c>
      <c r="X85" s="15"/>
      <c r="Y85" s="13">
        <f>IF(X85="",0,IF(X85="優勝",[2]点数換算表!$B$14,IF(X85="準優勝",[2]点数換算表!$C$14,IF(X85="ベスト4",[2]点数換算表!$D$14,[2]点数換算表!$E$14))))</f>
        <v>0</v>
      </c>
      <c r="Z85" s="15"/>
      <c r="AA85" s="13">
        <f>IF(Z85="",0,IF(Z85="優勝",[2]点数換算表!$B$15,IF(Z85="準優勝",[2]点数換算表!$C$15,IF(Z85="ベスト4",[2]点数換算表!$D$15,IF(Z85="ベスト8",[2]点数換算表!$E$15,IF(Z85="ベスト16",[2]点数換算表!$F$15,""))))))</f>
        <v>0</v>
      </c>
      <c r="AB85" s="15"/>
      <c r="AC85" s="13">
        <f>IF(AB85="",0,IF(AB85="優勝",[2]点数換算表!$B$16,IF(AB85="準優勝",[2]点数換算表!$C$16,IF(AB85="ベスト4",[2]点数換算表!$D$16,IF(AB85="ベスト8",[2]点数換算表!$E$16,IF(AB85="ベスト16",[2]点数換算表!$F$16,IF(AB85="ベスト32",[2]点数換算表!$G$16,"")))))))</f>
        <v>0</v>
      </c>
      <c r="AD85" s="15"/>
      <c r="AE85" s="13">
        <f>IF(AD85="",0,IF(AD85="優勝",[2]点数換算表!$B$17,IF(AD85="準優勝",[2]点数換算表!$C$17,IF(AD85="ベスト4",[2]点数換算表!$D$17,IF(AD85="ベスト8",[2]点数換算表!$E$17,IF(AD85="ベスト16",[2]点数換算表!$F$17,IF(AD85="ベスト32",[2]点数換算表!$G$17,"")))))))</f>
        <v>0</v>
      </c>
      <c r="AF85" s="15"/>
      <c r="AG85" s="13">
        <f>IF(AF85="",0,IF(AF85="優勝",[2]点数換算表!$B$18,IF(AF85="準優勝",[2]点数換算表!$C$18,IF(AF85="ベスト4",[2]点数換算表!$D$18,IF(AF85="ベスト8",[2]点数換算表!$E$18,[2]点数換算表!$F$18)))))</f>
        <v>0</v>
      </c>
      <c r="AH85" s="15"/>
      <c r="AI85" s="13">
        <f>IF(AH85="",0,IF(AH85="優勝",[2]点数換算表!$B$19,IF(AH85="準優勝",[2]点数換算表!$C$19,IF(AH85="ベスト4",[2]点数換算表!$D$19,IF(AH85="ベスト8",[2]点数換算表!$E$19,[2]点数換算表!$F$19)))))</f>
        <v>0</v>
      </c>
    </row>
    <row r="86" spans="1:35">
      <c r="A86" s="13">
        <v>83</v>
      </c>
      <c r="B86" s="15" t="s">
        <v>265</v>
      </c>
      <c r="C86" s="15" t="s">
        <v>253</v>
      </c>
      <c r="D86" s="15">
        <v>3</v>
      </c>
      <c r="E86" s="19" t="s">
        <v>250</v>
      </c>
      <c r="F86" s="28" t="s">
        <v>540</v>
      </c>
      <c r="G86" s="13">
        <f t="shared" si="4"/>
        <v>20</v>
      </c>
      <c r="H86" s="15"/>
      <c r="I86" s="13">
        <f>IF(H86="",0,IF(H86="優勝",[2]点数換算表!$B$2,IF(H86="準優勝",[2]点数換算表!$C$2,IF(H86="ベスト4",[2]点数換算表!$D$2,[2]点数換算表!$E$2))))</f>
        <v>0</v>
      </c>
      <c r="J86" s="15"/>
      <c r="K86" s="13">
        <f>IF(J86="",0,IF(J86="優勝",[2]点数換算表!$B$3,IF(J86="準優勝",[2]点数換算表!$C$3,IF(J86="ベスト4",[2]点数換算表!$D$3,[2]点数換算表!$E$3))))</f>
        <v>0</v>
      </c>
      <c r="L86" s="15" t="s">
        <v>7</v>
      </c>
      <c r="M86" s="13">
        <f>IF(L86="",0,IF(L86="優勝",[2]点数換算表!$B$4,IF(L86="準優勝",[2]点数換算表!$C$4,IF(L86="ベスト4",[2]点数換算表!$D$4,IF(L86="ベスト8",[2]点数換算表!$E$4,IF(L86="ベスト16",[2]点数換算表!$F$4,""))))))</f>
        <v>20</v>
      </c>
      <c r="N86" s="15"/>
      <c r="O86" s="13">
        <f>IF(N86="",0,IF(N86="優勝",点数換算表!$B$5,IF(N86="準優勝",点数換算表!$C$5,IF(N86="ベスト4",点数換算表!$D$5,IF(N86="ベスト8",点数換算表!$E$5,IF(N86="ベスト16",点数換算表!$F$5,IF(N86="ベスト32",点数換算表!$G$5,"")))))))</f>
        <v>0</v>
      </c>
      <c r="P86" s="15"/>
      <c r="Q86" s="13">
        <f>IF(P86="",0,IF(P86="優勝",[2]点数換算表!$B$6,IF(P86="準優勝",[2]点数換算表!$C$6,IF(P86="ベスト4",[2]点数換算表!$D$6,IF(P86="ベスト8",[2]点数換算表!$E$6,IF(P86="ベスト16",[2]点数換算表!$F$6,IF(P86="ベスト32",[2]点数換算表!$G$6,"")))))))</f>
        <v>0</v>
      </c>
      <c r="R86" s="15"/>
      <c r="S86" s="13">
        <f>IF(R86="",0,IF(R86="優勝",[2]点数換算表!$B$7,IF(R86="準優勝",[2]点数換算表!$C$7,IF(R86="ベスト4",[2]点数換算表!$D$7,IF(R86="ベスト8",[2]点数換算表!$E$7,[2]点数換算表!$F$7)))))</f>
        <v>0</v>
      </c>
      <c r="T86" s="15"/>
      <c r="U86" s="13">
        <f>IF(T86="",0,IF(T86="優勝",[2]点数換算表!$B$8,IF(T86="準優勝",[2]点数換算表!$C$8,IF(T86="ベスト4",[2]点数換算表!$D$8,IF(T86="ベスト8",[2]点数換算表!$E$8,[2]点数換算表!$F$8)))))</f>
        <v>0</v>
      </c>
      <c r="V86" s="15"/>
      <c r="W86" s="13">
        <f>IF(V86="",0,IF(V86="優勝",[2]点数換算表!$B$13,IF(V86="準優勝",[2]点数換算表!$C$13,IF(V86="ベスト4",[2]点数換算表!$D$13,[2]点数換算表!$E$13))))</f>
        <v>0</v>
      </c>
      <c r="X86" s="15"/>
      <c r="Y86" s="13">
        <f>IF(X86="",0,IF(X86="優勝",[2]点数換算表!$B$14,IF(X86="準優勝",[2]点数換算表!$C$14,IF(X86="ベスト4",[2]点数換算表!$D$14,[2]点数換算表!$E$14))))</f>
        <v>0</v>
      </c>
      <c r="Z86" s="15"/>
      <c r="AA86" s="13">
        <f>IF(Z86="",0,IF(Z86="優勝",[2]点数換算表!$B$15,IF(Z86="準優勝",[2]点数換算表!$C$15,IF(Z86="ベスト4",[2]点数換算表!$D$15,IF(Z86="ベスト8",[2]点数換算表!$E$15,IF(Z86="ベスト16",[2]点数換算表!$F$15,""))))))</f>
        <v>0</v>
      </c>
      <c r="AB86" s="15"/>
      <c r="AC86" s="13">
        <f>IF(AB86="",0,IF(AB86="優勝",[2]点数換算表!$B$16,IF(AB86="準優勝",[2]点数換算表!$C$16,IF(AB86="ベスト4",[2]点数換算表!$D$16,IF(AB86="ベスト8",[2]点数換算表!$E$16,IF(AB86="ベスト16",[2]点数換算表!$F$16,IF(AB86="ベスト32",[2]点数換算表!$G$16,"")))))))</f>
        <v>0</v>
      </c>
      <c r="AD86" s="15"/>
      <c r="AE86" s="13">
        <f>IF(AD86="",0,IF(AD86="優勝",[2]点数換算表!$B$17,IF(AD86="準優勝",[2]点数換算表!$C$17,IF(AD86="ベスト4",[2]点数換算表!$D$17,IF(AD86="ベスト8",[2]点数換算表!$E$17,IF(AD86="ベスト16",[2]点数換算表!$F$17,IF(AD86="ベスト32",[2]点数換算表!$G$17,"")))))))</f>
        <v>0</v>
      </c>
      <c r="AF86" s="15"/>
      <c r="AG86" s="13">
        <f>IF(AF86="",0,IF(AF86="優勝",[2]点数換算表!$B$18,IF(AF86="準優勝",[2]点数換算表!$C$18,IF(AF86="ベスト4",[2]点数換算表!$D$18,IF(AF86="ベスト8",[2]点数換算表!$E$18,[2]点数換算表!$F$18)))))</f>
        <v>0</v>
      </c>
      <c r="AH86" s="15"/>
      <c r="AI86" s="13">
        <f>IF(AH86="",0,IF(AH86="優勝",[2]点数換算表!$B$19,IF(AH86="準優勝",[2]点数換算表!$C$19,IF(AH86="ベスト4",[2]点数換算表!$D$19,IF(AH86="ベスト8",[2]点数換算表!$E$19,[2]点数換算表!$F$19)))))</f>
        <v>0</v>
      </c>
    </row>
    <row r="87" spans="1:35">
      <c r="A87" s="13">
        <v>84</v>
      </c>
      <c r="B87" s="15" t="s">
        <v>563</v>
      </c>
      <c r="C87" s="15" t="s">
        <v>564</v>
      </c>
      <c r="D87" s="15">
        <v>3</v>
      </c>
      <c r="E87" s="17" t="s">
        <v>179</v>
      </c>
      <c r="F87" s="28" t="s">
        <v>540</v>
      </c>
      <c r="G87" s="13">
        <f t="shared" si="4"/>
        <v>20</v>
      </c>
      <c r="H87" s="15"/>
      <c r="I87" s="13">
        <f>IF(H87="",0,IF(H87="優勝",[2]点数換算表!$B$2,IF(H87="準優勝",[2]点数換算表!$C$2,IF(H87="ベスト4",[2]点数換算表!$D$2,[2]点数換算表!$E$2))))</f>
        <v>0</v>
      </c>
      <c r="J87" s="15"/>
      <c r="K87" s="13">
        <f>IF(J87="",0,IF(J87="優勝",[2]点数換算表!$B$3,IF(J87="準優勝",[2]点数換算表!$C$3,IF(J87="ベスト4",[2]点数換算表!$D$3,[2]点数換算表!$E$3))))</f>
        <v>0</v>
      </c>
      <c r="L87" s="15" t="s">
        <v>7</v>
      </c>
      <c r="M87" s="13">
        <f>IF(L87="",0,IF(L87="優勝",[2]点数換算表!$B$4,IF(L87="準優勝",[2]点数換算表!$C$4,IF(L87="ベスト4",[2]点数換算表!$D$4,IF(L87="ベスト8",[2]点数換算表!$E$4,IF(L87="ベスト16",[2]点数換算表!$F$4,""))))))</f>
        <v>20</v>
      </c>
      <c r="N87" s="15"/>
      <c r="O87" s="13">
        <f>IF(N87="",0,IF(N87="優勝",点数換算表!$B$5,IF(N87="準優勝",点数換算表!$C$5,IF(N87="ベスト4",点数換算表!$D$5,IF(N87="ベスト8",点数換算表!$E$5,IF(N87="ベスト16",点数換算表!$F$5,IF(N87="ベスト32",点数換算表!$G$5,"")))))))</f>
        <v>0</v>
      </c>
      <c r="P87" s="15"/>
      <c r="Q87" s="13">
        <f>IF(P87="",0,IF(P87="優勝",[2]点数換算表!$B$6,IF(P87="準優勝",[2]点数換算表!$C$6,IF(P87="ベスト4",[2]点数換算表!$D$6,IF(P87="ベスト8",[2]点数換算表!$E$6,IF(P87="ベスト16",[2]点数換算表!$F$6,IF(P87="ベスト32",[2]点数換算表!$G$6,"")))))))</f>
        <v>0</v>
      </c>
      <c r="R87" s="15"/>
      <c r="S87" s="13">
        <f>IF(R87="",0,IF(R87="優勝",[2]点数換算表!$B$7,IF(R87="準優勝",[2]点数換算表!$C$7,IF(R87="ベスト4",[2]点数換算表!$D$7,IF(R87="ベスト8",[2]点数換算表!$E$7,[2]点数換算表!$F$7)))))</f>
        <v>0</v>
      </c>
      <c r="T87" s="15"/>
      <c r="U87" s="13">
        <f>IF(T87="",0,IF(T87="優勝",[2]点数換算表!$B$8,IF(T87="準優勝",[2]点数換算表!$C$8,IF(T87="ベスト4",[2]点数換算表!$D$8,IF(T87="ベスト8",[2]点数換算表!$E$8,[2]点数換算表!$F$8)))))</f>
        <v>0</v>
      </c>
      <c r="V87" s="15"/>
      <c r="W87" s="13">
        <f>IF(V87="",0,IF(V87="優勝",[2]点数換算表!$B$13,IF(V87="準優勝",[2]点数換算表!$C$13,IF(V87="ベスト4",[2]点数換算表!$D$13,[2]点数換算表!$E$13))))</f>
        <v>0</v>
      </c>
      <c r="X87" s="15"/>
      <c r="Y87" s="13">
        <f>IF(X87="",0,IF(X87="優勝",[2]点数換算表!$B$14,IF(X87="準優勝",[2]点数換算表!$C$14,IF(X87="ベスト4",[2]点数換算表!$D$14,[2]点数換算表!$E$14))))</f>
        <v>0</v>
      </c>
      <c r="Z87" s="15"/>
      <c r="AA87" s="13">
        <f>IF(Z87="",0,IF(Z87="優勝",[2]点数換算表!$B$15,IF(Z87="準優勝",[2]点数換算表!$C$15,IF(Z87="ベスト4",[2]点数換算表!$D$15,IF(Z87="ベスト8",[2]点数換算表!$E$15,IF(Z87="ベスト16",[2]点数換算表!$F$15,""))))))</f>
        <v>0</v>
      </c>
      <c r="AB87" s="15"/>
      <c r="AC87" s="13">
        <f>IF(AB87="",0,IF(AB87="優勝",[2]点数換算表!$B$16,IF(AB87="準優勝",[2]点数換算表!$C$16,IF(AB87="ベスト4",[2]点数換算表!$D$16,IF(AB87="ベスト8",[2]点数換算表!$E$16,IF(AB87="ベスト16",[2]点数換算表!$F$16,IF(AB87="ベスト32",[2]点数換算表!$G$16,"")))))))</f>
        <v>0</v>
      </c>
      <c r="AD87" s="15"/>
      <c r="AE87" s="13">
        <f>IF(AD87="",0,IF(AD87="優勝",[2]点数換算表!$B$17,IF(AD87="準優勝",[2]点数換算表!$C$17,IF(AD87="ベスト4",[2]点数換算表!$D$17,IF(AD87="ベスト8",[2]点数換算表!$E$17,IF(AD87="ベスト16",[2]点数換算表!$F$17,IF(AD87="ベスト32",[2]点数換算表!$G$17,"")))))))</f>
        <v>0</v>
      </c>
      <c r="AF87" s="15"/>
      <c r="AG87" s="13">
        <f>IF(AF87="",0,IF(AF87="優勝",[2]点数換算表!$B$18,IF(AF87="準優勝",[2]点数換算表!$C$18,IF(AF87="ベスト4",[2]点数換算表!$D$18,IF(AF87="ベスト8",[2]点数換算表!$E$18,[2]点数換算表!$F$18)))))</f>
        <v>0</v>
      </c>
      <c r="AH87" s="15"/>
      <c r="AI87" s="13">
        <f>IF(AH87="",0,IF(AH87="優勝",[2]点数換算表!$B$19,IF(AH87="準優勝",[2]点数換算表!$C$19,IF(AH87="ベスト4",[2]点数換算表!$D$19,IF(AH87="ベスト8",[2]点数換算表!$E$19,[2]点数換算表!$F$19)))))</f>
        <v>0</v>
      </c>
    </row>
    <row r="88" spans="1:35">
      <c r="A88" s="13">
        <v>85</v>
      </c>
      <c r="B88" s="15" t="s">
        <v>565</v>
      </c>
      <c r="C88" s="15" t="s">
        <v>560</v>
      </c>
      <c r="D88" s="15">
        <v>1</v>
      </c>
      <c r="E88" s="17" t="s">
        <v>179</v>
      </c>
      <c r="F88" s="28" t="s">
        <v>540</v>
      </c>
      <c r="G88" s="13">
        <f t="shared" si="4"/>
        <v>20</v>
      </c>
      <c r="H88" s="15"/>
      <c r="I88" s="13">
        <f>IF(H88="",0,IF(H88="優勝",[2]点数換算表!$B$2,IF(H88="準優勝",[2]点数換算表!$C$2,IF(H88="ベスト4",[2]点数換算表!$D$2,[2]点数換算表!$E$2))))</f>
        <v>0</v>
      </c>
      <c r="J88" s="15"/>
      <c r="K88" s="13">
        <f>IF(J88="",0,IF(J88="優勝",[2]点数換算表!$B$3,IF(J88="準優勝",[2]点数換算表!$C$3,IF(J88="ベスト4",[2]点数換算表!$D$3,[2]点数換算表!$E$3))))</f>
        <v>0</v>
      </c>
      <c r="L88" s="15" t="s">
        <v>7</v>
      </c>
      <c r="M88" s="13">
        <f>IF(L88="",0,IF(L88="優勝",[2]点数換算表!$B$4,IF(L88="準優勝",[2]点数換算表!$C$4,IF(L88="ベスト4",[2]点数換算表!$D$4,IF(L88="ベスト8",[2]点数換算表!$E$4,IF(L88="ベスト16",[2]点数換算表!$F$4,""))))))</f>
        <v>20</v>
      </c>
      <c r="N88" s="15"/>
      <c r="O88" s="13">
        <f>IF(N88="",0,IF(N88="優勝",点数換算表!$B$5,IF(N88="準優勝",点数換算表!$C$5,IF(N88="ベスト4",点数換算表!$D$5,IF(N88="ベスト8",点数換算表!$E$5,IF(N88="ベスト16",点数換算表!$F$5,IF(N88="ベスト32",点数換算表!$G$5,"")))))))</f>
        <v>0</v>
      </c>
      <c r="P88" s="15"/>
      <c r="Q88" s="13">
        <f>IF(P88="",0,IF(P88="優勝",[2]点数換算表!$B$6,IF(P88="準優勝",[2]点数換算表!$C$6,IF(P88="ベスト4",[2]点数換算表!$D$6,IF(P88="ベスト8",[2]点数換算表!$E$6,IF(P88="ベスト16",[2]点数換算表!$F$6,IF(P88="ベスト32",[2]点数換算表!$G$6,"")))))))</f>
        <v>0</v>
      </c>
      <c r="R88" s="15"/>
      <c r="S88" s="13">
        <f>IF(R88="",0,IF(R88="優勝",[2]点数換算表!$B$7,IF(R88="準優勝",[2]点数換算表!$C$7,IF(R88="ベスト4",[2]点数換算表!$D$7,IF(R88="ベスト8",[2]点数換算表!$E$7,[2]点数換算表!$F$7)))))</f>
        <v>0</v>
      </c>
      <c r="T88" s="15"/>
      <c r="U88" s="13">
        <f>IF(T88="",0,IF(T88="優勝",[2]点数換算表!$B$8,IF(T88="準優勝",[2]点数換算表!$C$8,IF(T88="ベスト4",[2]点数換算表!$D$8,IF(T88="ベスト8",[2]点数換算表!$E$8,[2]点数換算表!$F$8)))))</f>
        <v>0</v>
      </c>
      <c r="V88" s="15"/>
      <c r="W88" s="13">
        <f>IF(V88="",0,IF(V88="優勝",[2]点数換算表!$B$13,IF(V88="準優勝",[2]点数換算表!$C$13,IF(V88="ベスト4",[2]点数換算表!$D$13,[2]点数換算表!$E$13))))</f>
        <v>0</v>
      </c>
      <c r="X88" s="15"/>
      <c r="Y88" s="13">
        <f>IF(X88="",0,IF(X88="優勝",[2]点数換算表!$B$14,IF(X88="準優勝",[2]点数換算表!$C$14,IF(X88="ベスト4",[2]点数換算表!$D$14,[2]点数換算表!$E$14))))</f>
        <v>0</v>
      </c>
      <c r="Z88" s="15"/>
      <c r="AA88" s="13">
        <f>IF(Z88="",0,IF(Z88="優勝",[2]点数換算表!$B$15,IF(Z88="準優勝",[2]点数換算表!$C$15,IF(Z88="ベスト4",[2]点数換算表!$D$15,IF(Z88="ベスト8",[2]点数換算表!$E$15,IF(Z88="ベスト16",[2]点数換算表!$F$15,""))))))</f>
        <v>0</v>
      </c>
      <c r="AB88" s="15"/>
      <c r="AC88" s="13">
        <f>IF(AB88="",0,IF(AB88="優勝",[2]点数換算表!$B$16,IF(AB88="準優勝",[2]点数換算表!$C$16,IF(AB88="ベスト4",[2]点数換算表!$D$16,IF(AB88="ベスト8",[2]点数換算表!$E$16,IF(AB88="ベスト16",[2]点数換算表!$F$16,IF(AB88="ベスト32",[2]点数換算表!$G$16,"")))))))</f>
        <v>0</v>
      </c>
      <c r="AD88" s="15"/>
      <c r="AE88" s="13">
        <f>IF(AD88="",0,IF(AD88="優勝",[2]点数換算表!$B$17,IF(AD88="準優勝",[2]点数換算表!$C$17,IF(AD88="ベスト4",[2]点数換算表!$D$17,IF(AD88="ベスト8",[2]点数換算表!$E$17,IF(AD88="ベスト16",[2]点数換算表!$F$17,IF(AD88="ベスト32",[2]点数換算表!$G$17,"")))))))</f>
        <v>0</v>
      </c>
      <c r="AF88" s="15"/>
      <c r="AG88" s="13">
        <f>IF(AF88="",0,IF(AF88="優勝",[2]点数換算表!$B$18,IF(AF88="準優勝",[2]点数換算表!$C$18,IF(AF88="ベスト4",[2]点数換算表!$D$18,IF(AF88="ベスト8",[2]点数換算表!$E$18,[2]点数換算表!$F$18)))))</f>
        <v>0</v>
      </c>
      <c r="AH88" s="15"/>
      <c r="AI88" s="13">
        <f>IF(AH88="",0,IF(AH88="優勝",[2]点数換算表!$B$19,IF(AH88="準優勝",[2]点数換算表!$C$19,IF(AH88="ベスト4",[2]点数換算表!$D$19,IF(AH88="ベスト8",[2]点数換算表!$E$19,[2]点数換算表!$F$19)))))</f>
        <v>0</v>
      </c>
    </row>
    <row r="89" spans="1:35">
      <c r="A89" s="13">
        <v>86</v>
      </c>
      <c r="B89" s="15" t="s">
        <v>566</v>
      </c>
      <c r="C89" s="15" t="s">
        <v>555</v>
      </c>
      <c r="D89" s="15">
        <v>1</v>
      </c>
      <c r="E89" s="17" t="s">
        <v>179</v>
      </c>
      <c r="F89" s="28" t="s">
        <v>540</v>
      </c>
      <c r="G89" s="13">
        <f t="shared" si="4"/>
        <v>20</v>
      </c>
      <c r="H89" s="15"/>
      <c r="I89" s="13">
        <f>IF(H89="",0,IF(H89="優勝",[2]点数換算表!$B$2,IF(H89="準優勝",[2]点数換算表!$C$2,IF(H89="ベスト4",[2]点数換算表!$D$2,[2]点数換算表!$E$2))))</f>
        <v>0</v>
      </c>
      <c r="J89" s="15"/>
      <c r="K89" s="13">
        <f>IF(J89="",0,IF(J89="優勝",[2]点数換算表!$B$3,IF(J89="準優勝",[2]点数換算表!$C$3,IF(J89="ベスト4",[2]点数換算表!$D$3,[2]点数換算表!$E$3))))</f>
        <v>0</v>
      </c>
      <c r="L89" s="15" t="s">
        <v>7</v>
      </c>
      <c r="M89" s="13">
        <f>IF(L89="",0,IF(L89="優勝",[2]点数換算表!$B$4,IF(L89="準優勝",[2]点数換算表!$C$4,IF(L89="ベスト4",[2]点数換算表!$D$4,IF(L89="ベスト8",[2]点数換算表!$E$4,IF(L89="ベスト16",[2]点数換算表!$F$4,""))))))</f>
        <v>20</v>
      </c>
      <c r="N89" s="15"/>
      <c r="O89" s="13">
        <f>IF(N89="",0,IF(N89="優勝",点数換算表!$B$5,IF(N89="準優勝",点数換算表!$C$5,IF(N89="ベスト4",点数換算表!$D$5,IF(N89="ベスト8",点数換算表!$E$5,IF(N89="ベスト16",点数換算表!$F$5,IF(N89="ベスト32",点数換算表!$G$5,"")))))))</f>
        <v>0</v>
      </c>
      <c r="P89" s="15"/>
      <c r="Q89" s="13">
        <f>IF(P89="",0,IF(P89="優勝",[2]点数換算表!$B$6,IF(P89="準優勝",[2]点数換算表!$C$6,IF(P89="ベスト4",[2]点数換算表!$D$6,IF(P89="ベスト8",[2]点数換算表!$E$6,IF(P89="ベスト16",[2]点数換算表!$F$6,IF(P89="ベスト32",[2]点数換算表!$G$6,"")))))))</f>
        <v>0</v>
      </c>
      <c r="R89" s="15"/>
      <c r="S89" s="13">
        <f>IF(R89="",0,IF(R89="優勝",[2]点数換算表!$B$7,IF(R89="準優勝",[2]点数換算表!$C$7,IF(R89="ベスト4",[2]点数換算表!$D$7,IF(R89="ベスト8",[2]点数換算表!$E$7,[2]点数換算表!$F$7)))))</f>
        <v>0</v>
      </c>
      <c r="T89" s="15"/>
      <c r="U89" s="13">
        <f>IF(T89="",0,IF(T89="優勝",[2]点数換算表!$B$8,IF(T89="準優勝",[2]点数換算表!$C$8,IF(T89="ベスト4",[2]点数換算表!$D$8,IF(T89="ベスト8",[2]点数換算表!$E$8,[2]点数換算表!$F$8)))))</f>
        <v>0</v>
      </c>
      <c r="V89" s="15"/>
      <c r="W89" s="13">
        <f>IF(V89="",0,IF(V89="優勝",[2]点数換算表!$B$13,IF(V89="準優勝",[2]点数換算表!$C$13,IF(V89="ベスト4",[2]点数換算表!$D$13,[2]点数換算表!$E$13))))</f>
        <v>0</v>
      </c>
      <c r="X89" s="15"/>
      <c r="Y89" s="13">
        <f>IF(X89="",0,IF(X89="優勝",[2]点数換算表!$B$14,IF(X89="準優勝",[2]点数換算表!$C$14,IF(X89="ベスト4",[2]点数換算表!$D$14,[2]点数換算表!$E$14))))</f>
        <v>0</v>
      </c>
      <c r="Z89" s="15"/>
      <c r="AA89" s="13">
        <f>IF(Z89="",0,IF(Z89="優勝",[2]点数換算表!$B$15,IF(Z89="準優勝",[2]点数換算表!$C$15,IF(Z89="ベスト4",[2]点数換算表!$D$15,IF(Z89="ベスト8",[2]点数換算表!$E$15,IF(Z89="ベスト16",[2]点数換算表!$F$15,""))))))</f>
        <v>0</v>
      </c>
      <c r="AB89" s="15"/>
      <c r="AC89" s="13">
        <f>IF(AB89="",0,IF(AB89="優勝",[2]点数換算表!$B$16,IF(AB89="準優勝",[2]点数換算表!$C$16,IF(AB89="ベスト4",[2]点数換算表!$D$16,IF(AB89="ベスト8",[2]点数換算表!$E$16,IF(AB89="ベスト16",[2]点数換算表!$F$16,IF(AB89="ベスト32",[2]点数換算表!$G$16,"")))))))</f>
        <v>0</v>
      </c>
      <c r="AD89" s="15"/>
      <c r="AE89" s="13">
        <f>IF(AD89="",0,IF(AD89="優勝",[2]点数換算表!$B$17,IF(AD89="準優勝",[2]点数換算表!$C$17,IF(AD89="ベスト4",[2]点数換算表!$D$17,IF(AD89="ベスト8",[2]点数換算表!$E$17,IF(AD89="ベスト16",[2]点数換算表!$F$17,IF(AD89="ベスト32",[2]点数換算表!$G$17,"")))))))</f>
        <v>0</v>
      </c>
      <c r="AF89" s="15"/>
      <c r="AG89" s="13">
        <f>IF(AF89="",0,IF(AF89="優勝",[2]点数換算表!$B$18,IF(AF89="準優勝",[2]点数換算表!$C$18,IF(AF89="ベスト4",[2]点数換算表!$D$18,IF(AF89="ベスト8",[2]点数換算表!$E$18,[2]点数換算表!$F$18)))))</f>
        <v>0</v>
      </c>
      <c r="AH89" s="15"/>
      <c r="AI89" s="13">
        <f>IF(AH89="",0,IF(AH89="優勝",[2]点数換算表!$B$19,IF(AH89="準優勝",[2]点数換算表!$C$19,IF(AH89="ベスト4",[2]点数換算表!$D$19,IF(AH89="ベスト8",[2]点数換算表!$E$19,[2]点数換算表!$F$19)))))</f>
        <v>0</v>
      </c>
    </row>
    <row r="90" spans="1:35">
      <c r="A90" s="13">
        <v>87</v>
      </c>
      <c r="B90" s="13" t="s">
        <v>608</v>
      </c>
      <c r="C90" s="13" t="s">
        <v>609</v>
      </c>
      <c r="D90" s="13">
        <v>3</v>
      </c>
      <c r="E90" s="20" t="s">
        <v>289</v>
      </c>
      <c r="F90" s="28" t="s">
        <v>540</v>
      </c>
      <c r="G90" s="13">
        <f t="shared" si="4"/>
        <v>20</v>
      </c>
      <c r="H90" s="15"/>
      <c r="I90" s="13">
        <f>IF(H90="",0,IF(H90="優勝",[2]点数換算表!$B$2,IF(H90="準優勝",[2]点数換算表!$C$2,IF(H90="ベスト4",[2]点数換算表!$D$2,[2]点数換算表!$E$2))))</f>
        <v>0</v>
      </c>
      <c r="J90" s="15"/>
      <c r="K90" s="13">
        <f>IF(J90="",0,IF(J90="優勝",[2]点数換算表!$B$3,IF(J90="準優勝",[2]点数換算表!$C$3,IF(J90="ベスト4",[2]点数換算表!$D$3,[2]点数換算表!$E$3))))</f>
        <v>0</v>
      </c>
      <c r="L90" s="15" t="s">
        <v>7</v>
      </c>
      <c r="M90" s="13">
        <f>IF(L90="",0,IF(L90="優勝",[2]点数換算表!$B$4,IF(L90="準優勝",[2]点数換算表!$C$4,IF(L90="ベスト4",[2]点数換算表!$D$4,IF(L90="ベスト8",[2]点数換算表!$E$4,IF(L90="ベスト16",[2]点数換算表!$F$4,""))))))</f>
        <v>20</v>
      </c>
      <c r="N90" s="15"/>
      <c r="O90" s="13">
        <f>IF(N90="",0,IF(N90="優勝",点数換算表!$B$5,IF(N90="準優勝",点数換算表!$C$5,IF(N90="ベスト4",点数換算表!$D$5,IF(N90="ベスト8",点数換算表!$E$5,IF(N90="ベスト16",点数換算表!$F$5,IF(N90="ベスト32",点数換算表!$G$5,"")))))))</f>
        <v>0</v>
      </c>
      <c r="P90" s="15"/>
      <c r="Q90" s="13">
        <f>IF(P90="",0,IF(P90="優勝",[2]点数換算表!$B$6,IF(P90="準優勝",[2]点数換算表!$C$6,IF(P90="ベスト4",[2]点数換算表!$D$6,IF(P90="ベスト8",[2]点数換算表!$E$6,IF(P90="ベスト16",[2]点数換算表!$F$6,IF(P90="ベスト32",[2]点数換算表!$G$6,"")))))))</f>
        <v>0</v>
      </c>
      <c r="R90" s="15"/>
      <c r="S90" s="13">
        <f>IF(R90="",0,IF(R90="優勝",[2]点数換算表!$B$7,IF(R90="準優勝",[2]点数換算表!$C$7,IF(R90="ベスト4",[2]点数換算表!$D$7,IF(R90="ベスト8",[2]点数換算表!$E$7,[2]点数換算表!$F$7)))))</f>
        <v>0</v>
      </c>
      <c r="T90" s="15"/>
      <c r="U90" s="13">
        <f>IF(T90="",0,IF(T90="優勝",[2]点数換算表!$B$8,IF(T90="準優勝",[2]点数換算表!$C$8,IF(T90="ベスト4",[2]点数換算表!$D$8,IF(T90="ベスト8",[2]点数換算表!$E$8,[2]点数換算表!$F$8)))))</f>
        <v>0</v>
      </c>
      <c r="V90" s="15"/>
      <c r="W90" s="13">
        <f>IF(V90="",0,IF(V90="優勝",[2]点数換算表!$B$13,IF(V90="準優勝",[2]点数換算表!$C$13,IF(V90="ベスト4",[2]点数換算表!$D$13,[2]点数換算表!$E$13))))</f>
        <v>0</v>
      </c>
      <c r="X90" s="15"/>
      <c r="Y90" s="13">
        <f>IF(X90="",0,IF(X90="優勝",[2]点数換算表!$B$14,IF(X90="準優勝",[2]点数換算表!$C$14,IF(X90="ベスト4",[2]点数換算表!$D$14,[2]点数換算表!$E$14))))</f>
        <v>0</v>
      </c>
      <c r="Z90" s="15"/>
      <c r="AA90" s="13">
        <f>IF(Z90="",0,IF(Z90="優勝",[2]点数換算表!$B$15,IF(Z90="準優勝",[2]点数換算表!$C$15,IF(Z90="ベスト4",[2]点数換算表!$D$15,IF(Z90="ベスト8",[2]点数換算表!$E$15,IF(Z90="ベスト16",[2]点数換算表!$F$15,""))))))</f>
        <v>0</v>
      </c>
      <c r="AB90" s="15"/>
      <c r="AC90" s="13">
        <f>IF(AB90="",0,IF(AB90="優勝",[2]点数換算表!$B$16,IF(AB90="準優勝",[2]点数換算表!$C$16,IF(AB90="ベスト4",[2]点数換算表!$D$16,IF(AB90="ベスト8",[2]点数換算表!$E$16,IF(AB90="ベスト16",[2]点数換算表!$F$16,IF(AB90="ベスト32",[2]点数換算表!$G$16,"")))))))</f>
        <v>0</v>
      </c>
      <c r="AD90" s="15"/>
      <c r="AE90" s="13">
        <f>IF(AD90="",0,IF(AD90="優勝",[2]点数換算表!$B$17,IF(AD90="準優勝",[2]点数換算表!$C$17,IF(AD90="ベスト4",[2]点数換算表!$D$17,IF(AD90="ベスト8",[2]点数換算表!$E$17,IF(AD90="ベスト16",[2]点数換算表!$F$17,IF(AD90="ベスト32",[2]点数換算表!$G$17,"")))))))</f>
        <v>0</v>
      </c>
      <c r="AF90" s="15"/>
      <c r="AG90" s="13">
        <f>IF(AF90="",0,IF(AF90="優勝",[2]点数換算表!$B$18,IF(AF90="準優勝",[2]点数換算表!$C$18,IF(AF90="ベスト4",[2]点数換算表!$D$18,IF(AF90="ベスト8",[2]点数換算表!$E$18,[2]点数換算表!$F$18)))))</f>
        <v>0</v>
      </c>
      <c r="AH90" s="15"/>
      <c r="AI90" s="13">
        <f>IF(AH90="",0,IF(AH90="優勝",[2]点数換算表!$B$19,IF(AH90="準優勝",[2]点数換算表!$C$19,IF(AH90="ベスト4",[2]点数換算表!$D$19,IF(AH90="ベスト8",[2]点数換算表!$E$19,[2]点数換算表!$F$19)))))</f>
        <v>0</v>
      </c>
    </row>
    <row r="91" spans="1:35">
      <c r="A91" s="13">
        <v>88</v>
      </c>
      <c r="B91" s="13" t="s">
        <v>610</v>
      </c>
      <c r="C91" s="13" t="s">
        <v>611</v>
      </c>
      <c r="D91" s="13">
        <v>1</v>
      </c>
      <c r="E91" s="20" t="s">
        <v>289</v>
      </c>
      <c r="F91" s="28" t="s">
        <v>540</v>
      </c>
      <c r="G91" s="13">
        <f t="shared" si="4"/>
        <v>20</v>
      </c>
      <c r="H91" s="15"/>
      <c r="I91" s="13">
        <f>IF(H91="",0,IF(H91="優勝",[2]点数換算表!$B$2,IF(H91="準優勝",[2]点数換算表!$C$2,IF(H91="ベスト4",[2]点数換算表!$D$2,[2]点数換算表!$E$2))))</f>
        <v>0</v>
      </c>
      <c r="J91" s="15"/>
      <c r="K91" s="13">
        <f>IF(J91="",0,IF(J91="優勝",[2]点数換算表!$B$3,IF(J91="準優勝",[2]点数換算表!$C$3,IF(J91="ベスト4",[2]点数換算表!$D$3,[2]点数換算表!$E$3))))</f>
        <v>0</v>
      </c>
      <c r="L91" s="15" t="s">
        <v>7</v>
      </c>
      <c r="M91" s="13">
        <f>IF(L91="",0,IF(L91="優勝",[2]点数換算表!$B$4,IF(L91="準優勝",[2]点数換算表!$C$4,IF(L91="ベスト4",[2]点数換算表!$D$4,IF(L91="ベスト8",[2]点数換算表!$E$4,IF(L91="ベスト16",[2]点数換算表!$F$4,""))))))</f>
        <v>20</v>
      </c>
      <c r="N91" s="15"/>
      <c r="O91" s="13">
        <f>IF(N91="",0,IF(N91="優勝",点数換算表!$B$5,IF(N91="準優勝",点数換算表!$C$5,IF(N91="ベスト4",点数換算表!$D$5,IF(N91="ベスト8",点数換算表!$E$5,IF(N91="ベスト16",点数換算表!$F$5,IF(N91="ベスト32",点数換算表!$G$5,"")))))))</f>
        <v>0</v>
      </c>
      <c r="P91" s="15"/>
      <c r="Q91" s="13">
        <f>IF(P91="",0,IF(P91="優勝",[2]点数換算表!$B$6,IF(P91="準優勝",[2]点数換算表!$C$6,IF(P91="ベスト4",[2]点数換算表!$D$6,IF(P91="ベスト8",[2]点数換算表!$E$6,IF(P91="ベスト16",[2]点数換算表!$F$6,IF(P91="ベスト32",[2]点数換算表!$G$6,"")))))))</f>
        <v>0</v>
      </c>
      <c r="R91" s="15"/>
      <c r="S91" s="13">
        <f>IF(R91="",0,IF(R91="優勝",[2]点数換算表!$B$7,IF(R91="準優勝",[2]点数換算表!$C$7,IF(R91="ベスト4",[2]点数換算表!$D$7,IF(R91="ベスト8",[2]点数換算表!$E$7,[2]点数換算表!$F$7)))))</f>
        <v>0</v>
      </c>
      <c r="T91" s="15"/>
      <c r="U91" s="13">
        <f>IF(T91="",0,IF(T91="優勝",[2]点数換算表!$B$8,IF(T91="準優勝",[2]点数換算表!$C$8,IF(T91="ベスト4",[2]点数換算表!$D$8,IF(T91="ベスト8",[2]点数換算表!$E$8,[2]点数換算表!$F$8)))))</f>
        <v>0</v>
      </c>
      <c r="V91" s="15"/>
      <c r="W91" s="13">
        <f>IF(V91="",0,IF(V91="優勝",[2]点数換算表!$B$13,IF(V91="準優勝",[2]点数換算表!$C$13,IF(V91="ベスト4",[2]点数換算表!$D$13,[2]点数換算表!$E$13))))</f>
        <v>0</v>
      </c>
      <c r="X91" s="15"/>
      <c r="Y91" s="13">
        <f>IF(X91="",0,IF(X91="優勝",[2]点数換算表!$B$14,IF(X91="準優勝",[2]点数換算表!$C$14,IF(X91="ベスト4",[2]点数換算表!$D$14,[2]点数換算表!$E$14))))</f>
        <v>0</v>
      </c>
      <c r="Z91" s="15"/>
      <c r="AA91" s="13">
        <f>IF(Z91="",0,IF(Z91="優勝",[2]点数換算表!$B$15,IF(Z91="準優勝",[2]点数換算表!$C$15,IF(Z91="ベスト4",[2]点数換算表!$D$15,IF(Z91="ベスト8",[2]点数換算表!$E$15,IF(Z91="ベスト16",[2]点数換算表!$F$15,""))))))</f>
        <v>0</v>
      </c>
      <c r="AB91" s="15"/>
      <c r="AC91" s="13">
        <f>IF(AB91="",0,IF(AB91="優勝",[2]点数換算表!$B$16,IF(AB91="準優勝",[2]点数換算表!$C$16,IF(AB91="ベスト4",[2]点数換算表!$D$16,IF(AB91="ベスト8",[2]点数換算表!$E$16,IF(AB91="ベスト16",[2]点数換算表!$F$16,IF(AB91="ベスト32",[2]点数換算表!$G$16,"")))))))</f>
        <v>0</v>
      </c>
      <c r="AD91" s="15"/>
      <c r="AE91" s="13">
        <f>IF(AD91="",0,IF(AD91="優勝",[2]点数換算表!$B$17,IF(AD91="準優勝",[2]点数換算表!$C$17,IF(AD91="ベスト4",[2]点数換算表!$D$17,IF(AD91="ベスト8",[2]点数換算表!$E$17,IF(AD91="ベスト16",[2]点数換算表!$F$17,IF(AD91="ベスト32",[2]点数換算表!$G$17,"")))))))</f>
        <v>0</v>
      </c>
      <c r="AF91" s="15"/>
      <c r="AG91" s="13">
        <f>IF(AF91="",0,IF(AF91="優勝",[2]点数換算表!$B$18,IF(AF91="準優勝",[2]点数換算表!$C$18,IF(AF91="ベスト4",[2]点数換算表!$D$18,IF(AF91="ベスト8",[2]点数換算表!$E$18,[2]点数換算表!$F$18)))))</f>
        <v>0</v>
      </c>
      <c r="AH91" s="15"/>
      <c r="AI91" s="13">
        <f>IF(AH91="",0,IF(AH91="優勝",[2]点数換算表!$B$19,IF(AH91="準優勝",[2]点数換算表!$C$19,IF(AH91="ベスト4",[2]点数換算表!$D$19,IF(AH91="ベスト8",[2]点数換算表!$E$19,[2]点数換算表!$F$19)))))</f>
        <v>0</v>
      </c>
    </row>
    <row r="92" spans="1:35">
      <c r="A92" s="13">
        <v>89</v>
      </c>
      <c r="B92" s="13" t="s">
        <v>612</v>
      </c>
      <c r="C92" s="13" t="s">
        <v>594</v>
      </c>
      <c r="D92" s="13">
        <v>2</v>
      </c>
      <c r="E92" s="20" t="s">
        <v>289</v>
      </c>
      <c r="F92" s="28" t="s">
        <v>540</v>
      </c>
      <c r="G92" s="13">
        <f t="shared" si="4"/>
        <v>20</v>
      </c>
      <c r="H92" s="15"/>
      <c r="I92" s="13">
        <f>IF(H92="",0,IF(H92="優勝",[2]点数換算表!$B$2,IF(H92="準優勝",[2]点数換算表!$C$2,IF(H92="ベスト4",[2]点数換算表!$D$2,[2]点数換算表!$E$2))))</f>
        <v>0</v>
      </c>
      <c r="J92" s="15"/>
      <c r="K92" s="13">
        <f>IF(J92="",0,IF(J92="優勝",[2]点数換算表!$B$3,IF(J92="準優勝",[2]点数換算表!$C$3,IF(J92="ベスト4",[2]点数換算表!$D$3,[2]点数換算表!$E$3))))</f>
        <v>0</v>
      </c>
      <c r="L92" s="15" t="s">
        <v>7</v>
      </c>
      <c r="M92" s="13">
        <f>IF(L92="",0,IF(L92="優勝",[2]点数換算表!$B$4,IF(L92="準優勝",[2]点数換算表!$C$4,IF(L92="ベスト4",[2]点数換算表!$D$4,IF(L92="ベスト8",[2]点数換算表!$E$4,IF(L92="ベスト16",[2]点数換算表!$F$4,""))))))</f>
        <v>20</v>
      </c>
      <c r="N92" s="15"/>
      <c r="O92" s="13">
        <f>IF(N92="",0,IF(N92="優勝",点数換算表!$B$5,IF(N92="準優勝",点数換算表!$C$5,IF(N92="ベスト4",点数換算表!$D$5,IF(N92="ベスト8",点数換算表!$E$5,IF(N92="ベスト16",点数換算表!$F$5,IF(N92="ベスト32",点数換算表!$G$5,"")))))))</f>
        <v>0</v>
      </c>
      <c r="P92" s="15"/>
      <c r="Q92" s="13">
        <f>IF(P92="",0,IF(P92="優勝",[2]点数換算表!$B$6,IF(P92="準優勝",[2]点数換算表!$C$6,IF(P92="ベスト4",[2]点数換算表!$D$6,IF(P92="ベスト8",[2]点数換算表!$E$6,IF(P92="ベスト16",[2]点数換算表!$F$6,IF(P92="ベスト32",[2]点数換算表!$G$6,"")))))))</f>
        <v>0</v>
      </c>
      <c r="R92" s="15"/>
      <c r="S92" s="13">
        <f>IF(R92="",0,IF(R92="優勝",[2]点数換算表!$B$7,IF(R92="準優勝",[2]点数換算表!$C$7,IF(R92="ベスト4",[2]点数換算表!$D$7,IF(R92="ベスト8",[2]点数換算表!$E$7,[2]点数換算表!$F$7)))))</f>
        <v>0</v>
      </c>
      <c r="T92" s="15"/>
      <c r="U92" s="13">
        <f>IF(T92="",0,IF(T92="優勝",[2]点数換算表!$B$8,IF(T92="準優勝",[2]点数換算表!$C$8,IF(T92="ベスト4",[2]点数換算表!$D$8,IF(T92="ベスト8",[2]点数換算表!$E$8,[2]点数換算表!$F$8)))))</f>
        <v>0</v>
      </c>
      <c r="V92" s="15"/>
      <c r="W92" s="13">
        <f>IF(V92="",0,IF(V92="優勝",[2]点数換算表!$B$13,IF(V92="準優勝",[2]点数換算表!$C$13,IF(V92="ベスト4",[2]点数換算表!$D$13,[2]点数換算表!$E$13))))</f>
        <v>0</v>
      </c>
      <c r="X92" s="15"/>
      <c r="Y92" s="13">
        <f>IF(X92="",0,IF(X92="優勝",[2]点数換算表!$B$14,IF(X92="準優勝",[2]点数換算表!$C$14,IF(X92="ベスト4",[2]点数換算表!$D$14,[2]点数換算表!$E$14))))</f>
        <v>0</v>
      </c>
      <c r="Z92" s="15"/>
      <c r="AA92" s="13">
        <f>IF(Z92="",0,IF(Z92="優勝",[2]点数換算表!$B$15,IF(Z92="準優勝",[2]点数換算表!$C$15,IF(Z92="ベスト4",[2]点数換算表!$D$15,IF(Z92="ベスト8",[2]点数換算表!$E$15,IF(Z92="ベスト16",[2]点数換算表!$F$15,""))))))</f>
        <v>0</v>
      </c>
      <c r="AB92" s="15"/>
      <c r="AC92" s="13">
        <f>IF(AB92="",0,IF(AB92="優勝",[2]点数換算表!$B$16,IF(AB92="準優勝",[2]点数換算表!$C$16,IF(AB92="ベスト4",[2]点数換算表!$D$16,IF(AB92="ベスト8",[2]点数換算表!$E$16,IF(AB92="ベスト16",[2]点数換算表!$F$16,IF(AB92="ベスト32",[2]点数換算表!$G$16,"")))))))</f>
        <v>0</v>
      </c>
      <c r="AD92" s="15"/>
      <c r="AE92" s="13">
        <f>IF(AD92="",0,IF(AD92="優勝",[2]点数換算表!$B$17,IF(AD92="準優勝",[2]点数換算表!$C$17,IF(AD92="ベスト4",[2]点数換算表!$D$17,IF(AD92="ベスト8",[2]点数換算表!$E$17,IF(AD92="ベスト16",[2]点数換算表!$F$17,IF(AD92="ベスト32",[2]点数換算表!$G$17,"")))))))</f>
        <v>0</v>
      </c>
      <c r="AF92" s="15"/>
      <c r="AG92" s="13">
        <f>IF(AF92="",0,IF(AF92="優勝",[2]点数換算表!$B$18,IF(AF92="準優勝",[2]点数換算表!$C$18,IF(AF92="ベスト4",[2]点数換算表!$D$18,IF(AF92="ベスト8",[2]点数換算表!$E$18,[2]点数換算表!$F$18)))))</f>
        <v>0</v>
      </c>
      <c r="AH92" s="15"/>
      <c r="AI92" s="13">
        <f>IF(AH92="",0,IF(AH92="優勝",[2]点数換算表!$B$19,IF(AH92="準優勝",[2]点数換算表!$C$19,IF(AH92="ベスト4",[2]点数換算表!$D$19,IF(AH92="ベスト8",[2]点数換算表!$E$19,[2]点数換算表!$F$19)))))</f>
        <v>0</v>
      </c>
    </row>
    <row r="93" spans="1:35">
      <c r="A93" s="13">
        <v>90</v>
      </c>
      <c r="B93" s="13" t="s">
        <v>613</v>
      </c>
      <c r="C93" s="13" t="s">
        <v>607</v>
      </c>
      <c r="D93" s="13">
        <v>1</v>
      </c>
      <c r="E93" s="20" t="s">
        <v>289</v>
      </c>
      <c r="F93" s="28" t="s">
        <v>540</v>
      </c>
      <c r="G93" s="13">
        <f t="shared" si="4"/>
        <v>20</v>
      </c>
      <c r="H93" s="15"/>
      <c r="I93" s="13">
        <f>IF(H93="",0,IF(H93="優勝",[2]点数換算表!$B$2,IF(H93="準優勝",[2]点数換算表!$C$2,IF(H93="ベスト4",[2]点数換算表!$D$2,[2]点数換算表!$E$2))))</f>
        <v>0</v>
      </c>
      <c r="J93" s="15"/>
      <c r="K93" s="13">
        <f>IF(J93="",0,IF(J93="優勝",[2]点数換算表!$B$3,IF(J93="準優勝",[2]点数換算表!$C$3,IF(J93="ベスト4",[2]点数換算表!$D$3,[2]点数換算表!$E$3))))</f>
        <v>0</v>
      </c>
      <c r="L93" s="15" t="s">
        <v>7</v>
      </c>
      <c r="M93" s="13">
        <f>IF(L93="",0,IF(L93="優勝",[2]点数換算表!$B$4,IF(L93="準優勝",[2]点数換算表!$C$4,IF(L93="ベスト4",[2]点数換算表!$D$4,IF(L93="ベスト8",[2]点数換算表!$E$4,IF(L93="ベスト16",[2]点数換算表!$F$4,""))))))</f>
        <v>20</v>
      </c>
      <c r="N93" s="15"/>
      <c r="O93" s="13">
        <f>IF(N93="",0,IF(N93="優勝",点数換算表!$B$5,IF(N93="準優勝",点数換算表!$C$5,IF(N93="ベスト4",点数換算表!$D$5,IF(N93="ベスト8",点数換算表!$E$5,IF(N93="ベスト16",点数換算表!$F$5,IF(N93="ベスト32",点数換算表!$G$5,"")))))))</f>
        <v>0</v>
      </c>
      <c r="P93" s="15"/>
      <c r="Q93" s="13">
        <f>IF(P93="",0,IF(P93="優勝",[2]点数換算表!$B$6,IF(P93="準優勝",[2]点数換算表!$C$6,IF(P93="ベスト4",[2]点数換算表!$D$6,IF(P93="ベスト8",[2]点数換算表!$E$6,IF(P93="ベスト16",[2]点数換算表!$F$6,IF(P93="ベスト32",[2]点数換算表!$G$6,"")))))))</f>
        <v>0</v>
      </c>
      <c r="R93" s="15"/>
      <c r="S93" s="13">
        <f>IF(R93="",0,IF(R93="優勝",[2]点数換算表!$B$7,IF(R93="準優勝",[2]点数換算表!$C$7,IF(R93="ベスト4",[2]点数換算表!$D$7,IF(R93="ベスト8",[2]点数換算表!$E$7,[2]点数換算表!$F$7)))))</f>
        <v>0</v>
      </c>
      <c r="T93" s="15"/>
      <c r="U93" s="13">
        <f>IF(T93="",0,IF(T93="優勝",[2]点数換算表!$B$8,IF(T93="準優勝",[2]点数換算表!$C$8,IF(T93="ベスト4",[2]点数換算表!$D$8,IF(T93="ベスト8",[2]点数換算表!$E$8,[2]点数換算表!$F$8)))))</f>
        <v>0</v>
      </c>
      <c r="V93" s="15"/>
      <c r="W93" s="13">
        <f>IF(V93="",0,IF(V93="優勝",[2]点数換算表!$B$13,IF(V93="準優勝",[2]点数換算表!$C$13,IF(V93="ベスト4",[2]点数換算表!$D$13,[2]点数換算表!$E$13))))</f>
        <v>0</v>
      </c>
      <c r="X93" s="15"/>
      <c r="Y93" s="13">
        <f>IF(X93="",0,IF(X93="優勝",[2]点数換算表!$B$14,IF(X93="準優勝",[2]点数換算表!$C$14,IF(X93="ベスト4",[2]点数換算表!$D$14,[2]点数換算表!$E$14))))</f>
        <v>0</v>
      </c>
      <c r="Z93" s="15"/>
      <c r="AA93" s="13">
        <f>IF(Z93="",0,IF(Z93="優勝",[2]点数換算表!$B$15,IF(Z93="準優勝",[2]点数換算表!$C$15,IF(Z93="ベスト4",[2]点数換算表!$D$15,IF(Z93="ベスト8",[2]点数換算表!$E$15,IF(Z93="ベスト16",[2]点数換算表!$F$15,""))))))</f>
        <v>0</v>
      </c>
      <c r="AB93" s="15"/>
      <c r="AC93" s="13">
        <f>IF(AB93="",0,IF(AB93="優勝",[2]点数換算表!$B$16,IF(AB93="準優勝",[2]点数換算表!$C$16,IF(AB93="ベスト4",[2]点数換算表!$D$16,IF(AB93="ベスト8",[2]点数換算表!$E$16,IF(AB93="ベスト16",[2]点数換算表!$F$16,IF(AB93="ベスト32",[2]点数換算表!$G$16,"")))))))</f>
        <v>0</v>
      </c>
      <c r="AD93" s="15"/>
      <c r="AE93" s="13">
        <f>IF(AD93="",0,IF(AD93="優勝",[2]点数換算表!$B$17,IF(AD93="準優勝",[2]点数換算表!$C$17,IF(AD93="ベスト4",[2]点数換算表!$D$17,IF(AD93="ベスト8",[2]点数換算表!$E$17,IF(AD93="ベスト16",[2]点数換算表!$F$17,IF(AD93="ベスト32",[2]点数換算表!$G$17,"")))))))</f>
        <v>0</v>
      </c>
      <c r="AF93" s="15"/>
      <c r="AG93" s="13">
        <f>IF(AF93="",0,IF(AF93="優勝",[2]点数換算表!$B$18,IF(AF93="準優勝",[2]点数換算表!$C$18,IF(AF93="ベスト4",[2]点数換算表!$D$18,IF(AF93="ベスト8",[2]点数換算表!$E$18,[2]点数換算表!$F$18)))))</f>
        <v>0</v>
      </c>
      <c r="AH93" s="15"/>
      <c r="AI93" s="13">
        <f>IF(AH93="",0,IF(AH93="優勝",[2]点数換算表!$B$19,IF(AH93="準優勝",[2]点数換算表!$C$19,IF(AH93="ベスト4",[2]点数換算表!$D$19,IF(AH93="ベスト8",[2]点数換算表!$E$19,[2]点数換算表!$F$19)))))</f>
        <v>0</v>
      </c>
    </row>
    <row r="94" spans="1:35">
      <c r="A94" s="13">
        <v>91</v>
      </c>
      <c r="B94" s="13" t="s">
        <v>614</v>
      </c>
      <c r="C94" s="13" t="s">
        <v>591</v>
      </c>
      <c r="D94" s="13">
        <v>1</v>
      </c>
      <c r="E94" s="20" t="s">
        <v>289</v>
      </c>
      <c r="F94" s="28" t="s">
        <v>540</v>
      </c>
      <c r="G94" s="13">
        <f t="shared" si="4"/>
        <v>20</v>
      </c>
      <c r="H94" s="15"/>
      <c r="I94" s="13">
        <f>IF(H94="",0,IF(H94="優勝",[2]点数換算表!$B$2,IF(H94="準優勝",[2]点数換算表!$C$2,IF(H94="ベスト4",[2]点数換算表!$D$2,[2]点数換算表!$E$2))))</f>
        <v>0</v>
      </c>
      <c r="J94" s="15"/>
      <c r="K94" s="13">
        <f>IF(J94="",0,IF(J94="優勝",[2]点数換算表!$B$3,IF(J94="準優勝",[2]点数換算表!$C$3,IF(J94="ベスト4",[2]点数換算表!$D$3,[2]点数換算表!$E$3))))</f>
        <v>0</v>
      </c>
      <c r="L94" s="15" t="s">
        <v>7</v>
      </c>
      <c r="M94" s="13">
        <f>IF(L94="",0,IF(L94="優勝",[2]点数換算表!$B$4,IF(L94="準優勝",[2]点数換算表!$C$4,IF(L94="ベスト4",[2]点数換算表!$D$4,IF(L94="ベスト8",[2]点数換算表!$E$4,IF(L94="ベスト16",[2]点数換算表!$F$4,""))))))</f>
        <v>20</v>
      </c>
      <c r="N94" s="15"/>
      <c r="O94" s="13">
        <f>IF(N94="",0,IF(N94="優勝",点数換算表!$B$5,IF(N94="準優勝",点数換算表!$C$5,IF(N94="ベスト4",点数換算表!$D$5,IF(N94="ベスト8",点数換算表!$E$5,IF(N94="ベスト16",点数換算表!$F$5,IF(N94="ベスト32",点数換算表!$G$5,"")))))))</f>
        <v>0</v>
      </c>
      <c r="P94" s="15"/>
      <c r="Q94" s="13">
        <f>IF(P94="",0,IF(P94="優勝",[2]点数換算表!$B$6,IF(P94="準優勝",[2]点数換算表!$C$6,IF(P94="ベスト4",[2]点数換算表!$D$6,IF(P94="ベスト8",[2]点数換算表!$E$6,IF(P94="ベスト16",[2]点数換算表!$F$6,IF(P94="ベスト32",[2]点数換算表!$G$6,"")))))))</f>
        <v>0</v>
      </c>
      <c r="R94" s="15"/>
      <c r="S94" s="13">
        <f>IF(R94="",0,IF(R94="優勝",[2]点数換算表!$B$7,IF(R94="準優勝",[2]点数換算表!$C$7,IF(R94="ベスト4",[2]点数換算表!$D$7,IF(R94="ベスト8",[2]点数換算表!$E$7,[2]点数換算表!$F$7)))))</f>
        <v>0</v>
      </c>
      <c r="T94" s="15"/>
      <c r="U94" s="13">
        <f>IF(T94="",0,IF(T94="優勝",[2]点数換算表!$B$8,IF(T94="準優勝",[2]点数換算表!$C$8,IF(T94="ベスト4",[2]点数換算表!$D$8,IF(T94="ベスト8",[2]点数換算表!$E$8,[2]点数換算表!$F$8)))))</f>
        <v>0</v>
      </c>
      <c r="V94" s="15"/>
      <c r="W94" s="13">
        <f>IF(V94="",0,IF(V94="優勝",[2]点数換算表!$B$13,IF(V94="準優勝",[2]点数換算表!$C$13,IF(V94="ベスト4",[2]点数換算表!$D$13,[2]点数換算表!$E$13))))</f>
        <v>0</v>
      </c>
      <c r="X94" s="15"/>
      <c r="Y94" s="13">
        <f>IF(X94="",0,IF(X94="優勝",[2]点数換算表!$B$14,IF(X94="準優勝",[2]点数換算表!$C$14,IF(X94="ベスト4",[2]点数換算表!$D$14,[2]点数換算表!$E$14))))</f>
        <v>0</v>
      </c>
      <c r="Z94" s="15"/>
      <c r="AA94" s="13">
        <f>IF(Z94="",0,IF(Z94="優勝",[2]点数換算表!$B$15,IF(Z94="準優勝",[2]点数換算表!$C$15,IF(Z94="ベスト4",[2]点数換算表!$D$15,IF(Z94="ベスト8",[2]点数換算表!$E$15,IF(Z94="ベスト16",[2]点数換算表!$F$15,""))))))</f>
        <v>0</v>
      </c>
      <c r="AB94" s="15"/>
      <c r="AC94" s="13">
        <f>IF(AB94="",0,IF(AB94="優勝",[2]点数換算表!$B$16,IF(AB94="準優勝",[2]点数換算表!$C$16,IF(AB94="ベスト4",[2]点数換算表!$D$16,IF(AB94="ベスト8",[2]点数換算表!$E$16,IF(AB94="ベスト16",[2]点数換算表!$F$16,IF(AB94="ベスト32",[2]点数換算表!$G$16,"")))))))</f>
        <v>0</v>
      </c>
      <c r="AD94" s="15"/>
      <c r="AE94" s="13">
        <f>IF(AD94="",0,IF(AD94="優勝",[2]点数換算表!$B$17,IF(AD94="準優勝",[2]点数換算表!$C$17,IF(AD94="ベスト4",[2]点数換算表!$D$17,IF(AD94="ベスト8",[2]点数換算表!$E$17,IF(AD94="ベスト16",[2]点数換算表!$F$17,IF(AD94="ベスト32",[2]点数換算表!$G$17,"")))))))</f>
        <v>0</v>
      </c>
      <c r="AF94" s="15"/>
      <c r="AG94" s="13">
        <f>IF(AF94="",0,IF(AF94="優勝",[2]点数換算表!$B$18,IF(AF94="準優勝",[2]点数換算表!$C$18,IF(AF94="ベスト4",[2]点数換算表!$D$18,IF(AF94="ベスト8",[2]点数換算表!$E$18,[2]点数換算表!$F$18)))))</f>
        <v>0</v>
      </c>
      <c r="AH94" s="15"/>
      <c r="AI94" s="13">
        <f>IF(AH94="",0,IF(AH94="優勝",[2]点数換算表!$B$19,IF(AH94="準優勝",[2]点数換算表!$C$19,IF(AH94="ベスト4",[2]点数換算表!$D$19,IF(AH94="ベスト8",[2]点数換算表!$E$19,[2]点数換算表!$F$19)))))</f>
        <v>0</v>
      </c>
    </row>
    <row r="95" spans="1:35">
      <c r="A95" s="13">
        <v>92</v>
      </c>
      <c r="B95" s="13" t="s">
        <v>615</v>
      </c>
      <c r="C95" s="13" t="s">
        <v>607</v>
      </c>
      <c r="D95" s="13">
        <v>3</v>
      </c>
      <c r="E95" s="20" t="s">
        <v>289</v>
      </c>
      <c r="F95" s="28" t="s">
        <v>540</v>
      </c>
      <c r="G95" s="13">
        <f t="shared" si="4"/>
        <v>20</v>
      </c>
      <c r="H95" s="15"/>
      <c r="I95" s="13">
        <f>IF(H95="",0,IF(H95="優勝",[2]点数換算表!$B$2,IF(H95="準優勝",[2]点数換算表!$C$2,IF(H95="ベスト4",[2]点数換算表!$D$2,[2]点数換算表!$E$2))))</f>
        <v>0</v>
      </c>
      <c r="J95" s="15"/>
      <c r="K95" s="13">
        <f>IF(J95="",0,IF(J95="優勝",[2]点数換算表!$B$3,IF(J95="準優勝",[2]点数換算表!$C$3,IF(J95="ベスト4",[2]点数換算表!$D$3,[2]点数換算表!$E$3))))</f>
        <v>0</v>
      </c>
      <c r="L95" s="15" t="s">
        <v>7</v>
      </c>
      <c r="M95" s="13">
        <f>IF(L95="",0,IF(L95="優勝",[2]点数換算表!$B$4,IF(L95="準優勝",[2]点数換算表!$C$4,IF(L95="ベスト4",[2]点数換算表!$D$4,IF(L95="ベスト8",[2]点数換算表!$E$4,IF(L95="ベスト16",[2]点数換算表!$F$4,""))))))</f>
        <v>20</v>
      </c>
      <c r="N95" s="15"/>
      <c r="O95" s="13">
        <f>IF(N95="",0,IF(N95="優勝",点数換算表!$B$5,IF(N95="準優勝",点数換算表!$C$5,IF(N95="ベスト4",点数換算表!$D$5,IF(N95="ベスト8",点数換算表!$E$5,IF(N95="ベスト16",点数換算表!$F$5,IF(N95="ベスト32",点数換算表!$G$5,"")))))))</f>
        <v>0</v>
      </c>
      <c r="P95" s="15"/>
      <c r="Q95" s="13">
        <f>IF(P95="",0,IF(P95="優勝",[2]点数換算表!$B$6,IF(P95="準優勝",[2]点数換算表!$C$6,IF(P95="ベスト4",[2]点数換算表!$D$6,IF(P95="ベスト8",[2]点数換算表!$E$6,IF(P95="ベスト16",[2]点数換算表!$F$6,IF(P95="ベスト32",[2]点数換算表!$G$6,"")))))))</f>
        <v>0</v>
      </c>
      <c r="R95" s="15"/>
      <c r="S95" s="13">
        <f>IF(R95="",0,IF(R95="優勝",[2]点数換算表!$B$7,IF(R95="準優勝",[2]点数換算表!$C$7,IF(R95="ベスト4",[2]点数換算表!$D$7,IF(R95="ベスト8",[2]点数換算表!$E$7,[2]点数換算表!$F$7)))))</f>
        <v>0</v>
      </c>
      <c r="T95" s="15"/>
      <c r="U95" s="13">
        <f>IF(T95="",0,IF(T95="優勝",[2]点数換算表!$B$8,IF(T95="準優勝",[2]点数換算表!$C$8,IF(T95="ベスト4",[2]点数換算表!$D$8,IF(T95="ベスト8",[2]点数換算表!$E$8,[2]点数換算表!$F$8)))))</f>
        <v>0</v>
      </c>
      <c r="V95" s="15"/>
      <c r="W95" s="13">
        <f>IF(V95="",0,IF(V95="優勝",[2]点数換算表!$B$13,IF(V95="準優勝",[2]点数換算表!$C$13,IF(V95="ベスト4",[2]点数換算表!$D$13,[2]点数換算表!$E$13))))</f>
        <v>0</v>
      </c>
      <c r="X95" s="15"/>
      <c r="Y95" s="13">
        <f>IF(X95="",0,IF(X95="優勝",[2]点数換算表!$B$14,IF(X95="準優勝",[2]点数換算表!$C$14,IF(X95="ベスト4",[2]点数換算表!$D$14,[2]点数換算表!$E$14))))</f>
        <v>0</v>
      </c>
      <c r="Z95" s="15"/>
      <c r="AA95" s="13">
        <f>IF(Z95="",0,IF(Z95="優勝",[2]点数換算表!$B$15,IF(Z95="準優勝",[2]点数換算表!$C$15,IF(Z95="ベスト4",[2]点数換算表!$D$15,IF(Z95="ベスト8",[2]点数換算表!$E$15,IF(Z95="ベスト16",[2]点数換算表!$F$15,""))))))</f>
        <v>0</v>
      </c>
      <c r="AB95" s="15"/>
      <c r="AC95" s="13">
        <f>IF(AB95="",0,IF(AB95="優勝",[2]点数換算表!$B$16,IF(AB95="準優勝",[2]点数換算表!$C$16,IF(AB95="ベスト4",[2]点数換算表!$D$16,IF(AB95="ベスト8",[2]点数換算表!$E$16,IF(AB95="ベスト16",[2]点数換算表!$F$16,IF(AB95="ベスト32",[2]点数換算表!$G$16,"")))))))</f>
        <v>0</v>
      </c>
      <c r="AD95" s="15"/>
      <c r="AE95" s="13">
        <f>IF(AD95="",0,IF(AD95="優勝",[2]点数換算表!$B$17,IF(AD95="準優勝",[2]点数換算表!$C$17,IF(AD95="ベスト4",[2]点数換算表!$D$17,IF(AD95="ベスト8",[2]点数換算表!$E$17,IF(AD95="ベスト16",[2]点数換算表!$F$17,IF(AD95="ベスト32",[2]点数換算表!$G$17,"")))))))</f>
        <v>0</v>
      </c>
      <c r="AF95" s="15"/>
      <c r="AG95" s="13">
        <f>IF(AF95="",0,IF(AF95="優勝",[2]点数換算表!$B$18,IF(AF95="準優勝",[2]点数換算表!$C$18,IF(AF95="ベスト4",[2]点数換算表!$D$18,IF(AF95="ベスト8",[2]点数換算表!$E$18,[2]点数換算表!$F$18)))))</f>
        <v>0</v>
      </c>
      <c r="AH95" s="15"/>
      <c r="AI95" s="13">
        <f>IF(AH95="",0,IF(AH95="優勝",[2]点数換算表!$B$19,IF(AH95="準優勝",[2]点数換算表!$C$19,IF(AH95="ベスト4",[2]点数換算表!$D$19,IF(AH95="ベスト8",[2]点数換算表!$E$19,[2]点数換算表!$F$19)))))</f>
        <v>0</v>
      </c>
    </row>
    <row r="96" spans="1:35" ht="20">
      <c r="A96" s="13">
        <v>93</v>
      </c>
      <c r="B96" s="30" t="s">
        <v>669</v>
      </c>
      <c r="C96" s="30" t="s">
        <v>670</v>
      </c>
      <c r="D96" s="30">
        <v>2</v>
      </c>
      <c r="E96" s="19" t="s">
        <v>250</v>
      </c>
      <c r="F96" s="28" t="s">
        <v>540</v>
      </c>
      <c r="G96" s="13">
        <f t="shared" si="4"/>
        <v>20</v>
      </c>
      <c r="H96" s="15"/>
      <c r="I96" s="13">
        <f>IF(H96="",0,IF(H96="優勝",[2]点数換算表!$B$2,IF(H96="準優勝",[2]点数換算表!$C$2,IF(H96="ベスト4",[2]点数換算表!$D$2,[2]点数換算表!$E$2))))</f>
        <v>0</v>
      </c>
      <c r="J96" s="15"/>
      <c r="K96" s="13">
        <f>IF(J96="",0,IF(J96="優勝",[2]点数換算表!$B$3,IF(J96="準優勝",[2]点数換算表!$C$3,IF(J96="ベスト4",[2]点数換算表!$D$3,[2]点数換算表!$E$3))))</f>
        <v>0</v>
      </c>
      <c r="L96" s="15" t="s">
        <v>7</v>
      </c>
      <c r="M96" s="13">
        <f>IF(L96="",0,IF(L96="優勝",[2]点数換算表!$B$4,IF(L96="準優勝",[2]点数換算表!$C$4,IF(L96="ベスト4",[2]点数換算表!$D$4,IF(L96="ベスト8",[2]点数換算表!$E$4,IF(L96="ベスト16",[2]点数換算表!$F$4,""))))))</f>
        <v>20</v>
      </c>
      <c r="N96" s="15"/>
      <c r="O96" s="13">
        <f>IF(N96="",0,IF(N96="優勝",点数換算表!$B$5,IF(N96="準優勝",点数換算表!$C$5,IF(N96="ベスト4",点数換算表!$D$5,IF(N96="ベスト8",点数換算表!$E$5,IF(N96="ベスト16",点数換算表!$F$5,IF(N96="ベスト32",点数換算表!$G$5,"")))))))</f>
        <v>0</v>
      </c>
      <c r="P96" s="15"/>
      <c r="Q96" s="13">
        <f>IF(P96="",0,IF(P96="優勝",[2]点数換算表!$B$6,IF(P96="準優勝",[2]点数換算表!$C$6,IF(P96="ベスト4",[2]点数換算表!$D$6,IF(P96="ベスト8",[2]点数換算表!$E$6,IF(P96="ベスト16",[2]点数換算表!$F$6,IF(P96="ベスト32",[2]点数換算表!$G$6,"")))))))</f>
        <v>0</v>
      </c>
      <c r="R96" s="15"/>
      <c r="S96" s="13">
        <f>IF(R96="",0,IF(R96="優勝",[2]点数換算表!$B$7,IF(R96="準優勝",[2]点数換算表!$C$7,IF(R96="ベスト4",[2]点数換算表!$D$7,IF(R96="ベスト8",[2]点数換算表!$E$7,[2]点数換算表!$F$7)))))</f>
        <v>0</v>
      </c>
      <c r="T96" s="15"/>
      <c r="U96" s="13">
        <f>IF(T96="",0,IF(T96="優勝",[2]点数換算表!$B$8,IF(T96="準優勝",[2]点数換算表!$C$8,IF(T96="ベスト4",[2]点数換算表!$D$8,IF(T96="ベスト8",[2]点数換算表!$E$8,[2]点数換算表!$F$8)))))</f>
        <v>0</v>
      </c>
      <c r="V96" s="15"/>
      <c r="W96" s="13">
        <f>IF(V96="",0,IF(V96="優勝",[2]点数換算表!$B$13,IF(V96="準優勝",[2]点数換算表!$C$13,IF(V96="ベスト4",[2]点数換算表!$D$13,[2]点数換算表!$E$13))))</f>
        <v>0</v>
      </c>
      <c r="X96" s="15"/>
      <c r="Y96" s="13">
        <f>IF(X96="",0,IF(X96="優勝",[2]点数換算表!$B$14,IF(X96="準優勝",[2]点数換算表!$C$14,IF(X96="ベスト4",[2]点数換算表!$D$14,[2]点数換算表!$E$14))))</f>
        <v>0</v>
      </c>
      <c r="Z96" s="15"/>
      <c r="AA96" s="13">
        <f>IF(Z96="",0,IF(Z96="優勝",[2]点数換算表!$B$15,IF(Z96="準優勝",[2]点数換算表!$C$15,IF(Z96="ベスト4",[2]点数換算表!$D$15,IF(Z96="ベスト8",[2]点数換算表!$E$15,IF(Z96="ベスト16",[2]点数換算表!$F$15,""))))))</f>
        <v>0</v>
      </c>
      <c r="AB96" s="15"/>
      <c r="AC96" s="13">
        <f>IF(AB96="",0,IF(AB96="優勝",[2]点数換算表!$B$16,IF(AB96="準優勝",[2]点数換算表!$C$16,IF(AB96="ベスト4",[2]点数換算表!$D$16,IF(AB96="ベスト8",[2]点数換算表!$E$16,IF(AB96="ベスト16",[2]点数換算表!$F$16,IF(AB96="ベスト32",[2]点数換算表!$G$16,"")))))))</f>
        <v>0</v>
      </c>
      <c r="AD96" s="15"/>
      <c r="AE96" s="13">
        <f>IF(AD96="",0,IF(AD96="優勝",[2]点数換算表!$B$17,IF(AD96="準優勝",[2]点数換算表!$C$17,IF(AD96="ベスト4",[2]点数換算表!$D$17,IF(AD96="ベスト8",[2]点数換算表!$E$17,IF(AD96="ベスト16",[2]点数換算表!$F$17,IF(AD96="ベスト32",[2]点数換算表!$G$17,"")))))))</f>
        <v>0</v>
      </c>
      <c r="AF96" s="15"/>
      <c r="AG96" s="13">
        <f>IF(AF96="",0,IF(AF96="優勝",[2]点数換算表!$B$18,IF(AF96="準優勝",[2]点数換算表!$C$18,IF(AF96="ベスト4",[2]点数換算表!$D$18,IF(AF96="ベスト8",[2]点数換算表!$E$18,[2]点数換算表!$F$18)))))</f>
        <v>0</v>
      </c>
      <c r="AH96" s="15"/>
      <c r="AI96" s="13">
        <f>IF(AH96="",0,IF(AH96="優勝",[2]点数換算表!$B$19,IF(AH96="準優勝",[2]点数換算表!$C$19,IF(AH96="ベスト4",[2]点数換算表!$D$19,IF(AH96="ベスト8",[2]点数換算表!$E$19,[2]点数換算表!$F$19)))))</f>
        <v>0</v>
      </c>
    </row>
    <row r="97" spans="1:35" ht="20">
      <c r="A97" s="13">
        <v>94</v>
      </c>
      <c r="B97" s="10" t="s">
        <v>671</v>
      </c>
      <c r="C97" s="30" t="s">
        <v>662</v>
      </c>
      <c r="D97" s="10">
        <v>3</v>
      </c>
      <c r="E97" s="19" t="s">
        <v>250</v>
      </c>
      <c r="F97" s="28" t="s">
        <v>540</v>
      </c>
      <c r="G97" s="13">
        <f t="shared" si="4"/>
        <v>20</v>
      </c>
      <c r="H97" s="15"/>
      <c r="I97" s="13">
        <f>IF(H97="",0,IF(H97="優勝",[2]点数換算表!$B$2,IF(H97="準優勝",[2]点数換算表!$C$2,IF(H97="ベスト4",[2]点数換算表!$D$2,[2]点数換算表!$E$2))))</f>
        <v>0</v>
      </c>
      <c r="J97" s="15"/>
      <c r="K97" s="13">
        <f>IF(J97="",0,IF(J97="優勝",[2]点数換算表!$B$3,IF(J97="準優勝",[2]点数換算表!$C$3,IF(J97="ベスト4",[2]点数換算表!$D$3,[2]点数換算表!$E$3))))</f>
        <v>0</v>
      </c>
      <c r="L97" s="15" t="s">
        <v>7</v>
      </c>
      <c r="M97" s="13">
        <f>IF(L97="",0,IF(L97="優勝",[2]点数換算表!$B$4,IF(L97="準優勝",[2]点数換算表!$C$4,IF(L97="ベスト4",[2]点数換算表!$D$4,IF(L97="ベスト8",[2]点数換算表!$E$4,IF(L97="ベスト16",[2]点数換算表!$F$4,""))))))</f>
        <v>20</v>
      </c>
      <c r="N97" s="15"/>
      <c r="O97" s="13">
        <f>IF(N97="",0,IF(N97="優勝",点数換算表!$B$5,IF(N97="準優勝",点数換算表!$C$5,IF(N97="ベスト4",点数換算表!$D$5,IF(N97="ベスト8",点数換算表!$E$5,IF(N97="ベスト16",点数換算表!$F$5,IF(N97="ベスト32",点数換算表!$G$5,"")))))))</f>
        <v>0</v>
      </c>
      <c r="P97" s="15"/>
      <c r="Q97" s="13">
        <f>IF(P97="",0,IF(P97="優勝",[2]点数換算表!$B$6,IF(P97="準優勝",[2]点数換算表!$C$6,IF(P97="ベスト4",[2]点数換算表!$D$6,IF(P97="ベスト8",[2]点数換算表!$E$6,IF(P97="ベスト16",[2]点数換算表!$F$6,IF(P97="ベスト32",[2]点数換算表!$G$6,"")))))))</f>
        <v>0</v>
      </c>
      <c r="R97" s="15"/>
      <c r="S97" s="13">
        <f>IF(R97="",0,IF(R97="優勝",[2]点数換算表!$B$7,IF(R97="準優勝",[2]点数換算表!$C$7,IF(R97="ベスト4",[2]点数換算表!$D$7,IF(R97="ベスト8",[2]点数換算表!$E$7,[2]点数換算表!$F$7)))))</f>
        <v>0</v>
      </c>
      <c r="T97" s="15"/>
      <c r="U97" s="13">
        <f>IF(T97="",0,IF(T97="優勝",[2]点数換算表!$B$8,IF(T97="準優勝",[2]点数換算表!$C$8,IF(T97="ベスト4",[2]点数換算表!$D$8,IF(T97="ベスト8",[2]点数換算表!$E$8,[2]点数換算表!$F$8)))))</f>
        <v>0</v>
      </c>
      <c r="V97" s="15"/>
      <c r="W97" s="13">
        <f>IF(V97="",0,IF(V97="優勝",[2]点数換算表!$B$13,IF(V97="準優勝",[2]点数換算表!$C$13,IF(V97="ベスト4",[2]点数換算表!$D$13,[2]点数換算表!$E$13))))</f>
        <v>0</v>
      </c>
      <c r="X97" s="15"/>
      <c r="Y97" s="13">
        <f>IF(X97="",0,IF(X97="優勝",[2]点数換算表!$B$14,IF(X97="準優勝",[2]点数換算表!$C$14,IF(X97="ベスト4",[2]点数換算表!$D$14,[2]点数換算表!$E$14))))</f>
        <v>0</v>
      </c>
      <c r="Z97" s="15"/>
      <c r="AA97" s="13">
        <f>IF(Z97="",0,IF(Z97="優勝",[2]点数換算表!$B$15,IF(Z97="準優勝",[2]点数換算表!$C$15,IF(Z97="ベスト4",[2]点数換算表!$D$15,IF(Z97="ベスト8",[2]点数換算表!$E$15,IF(Z97="ベスト16",[2]点数換算表!$F$15,""))))))</f>
        <v>0</v>
      </c>
      <c r="AB97" s="15"/>
      <c r="AC97" s="13">
        <f>IF(AB97="",0,IF(AB97="優勝",[2]点数換算表!$B$16,IF(AB97="準優勝",[2]点数換算表!$C$16,IF(AB97="ベスト4",[2]点数換算表!$D$16,IF(AB97="ベスト8",[2]点数換算表!$E$16,IF(AB97="ベスト16",[2]点数換算表!$F$16,IF(AB97="ベスト32",[2]点数換算表!$G$16,"")))))))</f>
        <v>0</v>
      </c>
      <c r="AD97" s="15"/>
      <c r="AE97" s="13">
        <f>IF(AD97="",0,IF(AD97="優勝",[2]点数換算表!$B$17,IF(AD97="準優勝",[2]点数換算表!$C$17,IF(AD97="ベスト4",[2]点数換算表!$D$17,IF(AD97="ベスト8",[2]点数換算表!$E$17,IF(AD97="ベスト16",[2]点数換算表!$F$17,IF(AD97="ベスト32",[2]点数換算表!$G$17,"")))))))</f>
        <v>0</v>
      </c>
      <c r="AF97" s="15"/>
      <c r="AG97" s="13">
        <f>IF(AF97="",0,IF(AF97="優勝",[2]点数換算表!$B$18,IF(AF97="準優勝",[2]点数換算表!$C$18,IF(AF97="ベスト4",[2]点数換算表!$D$18,IF(AF97="ベスト8",[2]点数換算表!$E$18,[2]点数換算表!$F$18)))))</f>
        <v>0</v>
      </c>
      <c r="AH97" s="15"/>
      <c r="AI97" s="13">
        <f>IF(AH97="",0,IF(AH97="優勝",[2]点数換算表!$B$19,IF(AH97="準優勝",[2]点数換算表!$C$19,IF(AH97="ベスト4",[2]点数換算表!$D$19,IF(AH97="ベスト8",[2]点数換算表!$E$19,[2]点数換算表!$F$19)))))</f>
        <v>0</v>
      </c>
    </row>
    <row r="98" spans="1:35" ht="20">
      <c r="A98" s="13">
        <v>95</v>
      </c>
      <c r="B98" s="31" t="s">
        <v>672</v>
      </c>
      <c r="C98" s="30" t="s">
        <v>670</v>
      </c>
      <c r="D98" s="30">
        <v>2</v>
      </c>
      <c r="E98" s="19" t="s">
        <v>250</v>
      </c>
      <c r="F98" s="28" t="s">
        <v>540</v>
      </c>
      <c r="G98" s="13">
        <f t="shared" si="4"/>
        <v>20</v>
      </c>
      <c r="H98" s="15"/>
      <c r="I98" s="13">
        <f>IF(H98="",0,IF(H98="優勝",[2]点数換算表!$B$2,IF(H98="準優勝",[2]点数換算表!$C$2,IF(H98="ベスト4",[2]点数換算表!$D$2,[2]点数換算表!$E$2))))</f>
        <v>0</v>
      </c>
      <c r="J98" s="15"/>
      <c r="K98" s="13">
        <f>IF(J98="",0,IF(J98="優勝",[2]点数換算表!$B$3,IF(J98="準優勝",[2]点数換算表!$C$3,IF(J98="ベスト4",[2]点数換算表!$D$3,[2]点数換算表!$E$3))))</f>
        <v>0</v>
      </c>
      <c r="L98" s="15" t="s">
        <v>7</v>
      </c>
      <c r="M98" s="13">
        <f>IF(L98="",0,IF(L98="優勝",[2]点数換算表!$B$4,IF(L98="準優勝",[2]点数換算表!$C$4,IF(L98="ベスト4",[2]点数換算表!$D$4,IF(L98="ベスト8",[2]点数換算表!$E$4,IF(L98="ベスト16",[2]点数換算表!$F$4,""))))))</f>
        <v>20</v>
      </c>
      <c r="N98" s="15"/>
      <c r="O98" s="13">
        <f>IF(N98="",0,IF(N98="優勝",点数換算表!$B$5,IF(N98="準優勝",点数換算表!$C$5,IF(N98="ベスト4",点数換算表!$D$5,IF(N98="ベスト8",点数換算表!$E$5,IF(N98="ベスト16",点数換算表!$F$5,IF(N98="ベスト32",点数換算表!$G$5,"")))))))</f>
        <v>0</v>
      </c>
      <c r="P98" s="15"/>
      <c r="Q98" s="13">
        <f>IF(P98="",0,IF(P98="優勝",[2]点数換算表!$B$6,IF(P98="準優勝",[2]点数換算表!$C$6,IF(P98="ベスト4",[2]点数換算表!$D$6,IF(P98="ベスト8",[2]点数換算表!$E$6,IF(P98="ベスト16",[2]点数換算表!$F$6,IF(P98="ベスト32",[2]点数換算表!$G$6,"")))))))</f>
        <v>0</v>
      </c>
      <c r="R98" s="15"/>
      <c r="S98" s="13">
        <f>IF(R98="",0,IF(R98="優勝",[2]点数換算表!$B$7,IF(R98="準優勝",[2]点数換算表!$C$7,IF(R98="ベスト4",[2]点数換算表!$D$7,IF(R98="ベスト8",[2]点数換算表!$E$7,[2]点数換算表!$F$7)))))</f>
        <v>0</v>
      </c>
      <c r="T98" s="15"/>
      <c r="U98" s="13">
        <f>IF(T98="",0,IF(T98="優勝",[2]点数換算表!$B$8,IF(T98="準優勝",[2]点数換算表!$C$8,IF(T98="ベスト4",[2]点数換算表!$D$8,IF(T98="ベスト8",[2]点数換算表!$E$8,[2]点数換算表!$F$8)))))</f>
        <v>0</v>
      </c>
      <c r="V98" s="15"/>
      <c r="W98" s="13">
        <f>IF(V98="",0,IF(V98="優勝",[2]点数換算表!$B$13,IF(V98="準優勝",[2]点数換算表!$C$13,IF(V98="ベスト4",[2]点数換算表!$D$13,[2]点数換算表!$E$13))))</f>
        <v>0</v>
      </c>
      <c r="X98" s="15"/>
      <c r="Y98" s="13">
        <f>IF(X98="",0,IF(X98="優勝",[2]点数換算表!$B$14,IF(X98="準優勝",[2]点数換算表!$C$14,IF(X98="ベスト4",[2]点数換算表!$D$14,[2]点数換算表!$E$14))))</f>
        <v>0</v>
      </c>
      <c r="Z98" s="15"/>
      <c r="AA98" s="13">
        <f>IF(Z98="",0,IF(Z98="優勝",[2]点数換算表!$B$15,IF(Z98="準優勝",[2]点数換算表!$C$15,IF(Z98="ベスト4",[2]点数換算表!$D$15,IF(Z98="ベスト8",[2]点数換算表!$E$15,IF(Z98="ベスト16",[2]点数換算表!$F$15,""))))))</f>
        <v>0</v>
      </c>
      <c r="AB98" s="15"/>
      <c r="AC98" s="13">
        <f>IF(AB98="",0,IF(AB98="優勝",[2]点数換算表!$B$16,IF(AB98="準優勝",[2]点数換算表!$C$16,IF(AB98="ベスト4",[2]点数換算表!$D$16,IF(AB98="ベスト8",[2]点数換算表!$E$16,IF(AB98="ベスト16",[2]点数換算表!$F$16,IF(AB98="ベスト32",[2]点数換算表!$G$16,"")))))))</f>
        <v>0</v>
      </c>
      <c r="AD98" s="15"/>
      <c r="AE98" s="13">
        <f>IF(AD98="",0,IF(AD98="優勝",[2]点数換算表!$B$17,IF(AD98="準優勝",[2]点数換算表!$C$17,IF(AD98="ベスト4",[2]点数換算表!$D$17,IF(AD98="ベスト8",[2]点数換算表!$E$17,IF(AD98="ベスト16",[2]点数換算表!$F$17,IF(AD98="ベスト32",[2]点数換算表!$G$17,"")))))))</f>
        <v>0</v>
      </c>
      <c r="AF98" s="15"/>
      <c r="AG98" s="13">
        <f>IF(AF98="",0,IF(AF98="優勝",[2]点数換算表!$B$18,IF(AF98="準優勝",[2]点数換算表!$C$18,IF(AF98="ベスト4",[2]点数換算表!$D$18,IF(AF98="ベスト8",[2]点数換算表!$E$18,[2]点数換算表!$F$18)))))</f>
        <v>0</v>
      </c>
      <c r="AH98" s="15"/>
      <c r="AI98" s="13">
        <f>IF(AH98="",0,IF(AH98="優勝",[2]点数換算表!$B$19,IF(AH98="準優勝",[2]点数換算表!$C$19,IF(AH98="ベスト4",[2]点数換算表!$D$19,IF(AH98="ベスト8",[2]点数換算表!$E$19,[2]点数換算表!$F$19)))))</f>
        <v>0</v>
      </c>
    </row>
    <row r="99" spans="1:35">
      <c r="A99" s="13">
        <v>96</v>
      </c>
      <c r="B99" s="15" t="s">
        <v>308</v>
      </c>
      <c r="C99" s="15" t="s">
        <v>291</v>
      </c>
      <c r="D99" s="15">
        <v>3</v>
      </c>
      <c r="E99" s="20" t="s">
        <v>289</v>
      </c>
      <c r="F99" s="28" t="s">
        <v>540</v>
      </c>
      <c r="G99" s="13">
        <f t="shared" si="4"/>
        <v>16</v>
      </c>
      <c r="H99" s="15"/>
      <c r="I99" s="13">
        <f>IF(H99="",0,IF(H99="優勝",[2]点数換算表!$B$2,IF(H99="準優勝",[2]点数換算表!$C$2,IF(H99="ベスト4",[2]点数換算表!$D$2,[2]点数換算表!$E$2))))</f>
        <v>0</v>
      </c>
      <c r="J99" s="15"/>
      <c r="K99" s="13">
        <f>IF(J99="",0,IF(J99="優勝",[2]点数換算表!$B$3,IF(J99="準優勝",[2]点数換算表!$C$3,IF(J99="ベスト4",[2]点数換算表!$D$3,[2]点数換算表!$E$3))))</f>
        <v>0</v>
      </c>
      <c r="L99" s="15"/>
      <c r="M99" s="13">
        <f>IF(L99="",0,IF(L99="優勝",[2]点数換算表!$B$4,IF(L99="準優勝",[2]点数換算表!$C$4,IF(L99="ベスト4",[2]点数換算表!$D$4,IF(L99="ベスト8",[2]点数換算表!$E$4,IF(L99="ベスト16",[2]点数換算表!$F$4,""))))))</f>
        <v>0</v>
      </c>
      <c r="N99" s="15"/>
      <c r="O99" s="13">
        <f>IF(N99="",0,IF(N99="優勝",点数換算表!$B$5,IF(N99="準優勝",点数換算表!$C$5,IF(N99="ベスト4",点数換算表!$D$5,IF(N99="ベスト8",点数換算表!$E$5,IF(N99="ベスト16",点数換算表!$F$5,IF(N99="ベスト32",点数換算表!$G$5,"")))))))</f>
        <v>0</v>
      </c>
      <c r="P99" s="15"/>
      <c r="Q99" s="13">
        <f>IF(P99="",0,IF(P99="優勝",[2]点数換算表!$B$6,IF(P99="準優勝",[2]点数換算表!$C$6,IF(P99="ベスト4",[2]点数換算表!$D$6,IF(P99="ベスト8",[2]点数換算表!$E$6,IF(P99="ベスト16",[2]点数換算表!$F$6,IF(P99="ベスト32",[2]点数換算表!$G$6,"")))))))</f>
        <v>0</v>
      </c>
      <c r="R99" s="15"/>
      <c r="S99" s="13">
        <f>IF(R99="",0,IF(R99="優勝",[2]点数換算表!$B$7,IF(R99="準優勝",[2]点数換算表!$C$7,IF(R99="ベスト4",[2]点数換算表!$D$7,IF(R99="ベスト8",[2]点数換算表!$E$7,[2]点数換算表!$F$7)))))</f>
        <v>0</v>
      </c>
      <c r="T99" s="15"/>
      <c r="U99" s="13">
        <f>IF(T99="",0,IF(T99="優勝",[2]点数換算表!$B$8,IF(T99="準優勝",[2]点数換算表!$C$8,IF(T99="ベスト4",[2]点数換算表!$D$8,IF(T99="ベスト8",[2]点数換算表!$E$8,[2]点数換算表!$F$8)))))</f>
        <v>0</v>
      </c>
      <c r="V99" s="15"/>
      <c r="W99" s="13">
        <f>IF(V99="",0,IF(V99="優勝",[2]点数換算表!$B$13,IF(V99="準優勝",[2]点数換算表!$C$13,IF(V99="ベスト4",[2]点数換算表!$D$13,[2]点数換算表!$E$13))))</f>
        <v>0</v>
      </c>
      <c r="X99" s="15"/>
      <c r="Y99" s="13">
        <f>IF(X99="",0,IF(X99="優勝",[2]点数換算表!$B$14,IF(X99="準優勝",[2]点数換算表!$C$14,IF(X99="ベスト4",[2]点数換算表!$D$14,[2]点数換算表!$E$14))))</f>
        <v>0</v>
      </c>
      <c r="Z99" s="15" t="s">
        <v>7</v>
      </c>
      <c r="AA99" s="13">
        <f>IF(Z99="",0,IF(Z99="優勝",[2]点数換算表!$B$15,IF(Z99="準優勝",[2]点数換算表!$C$15,IF(Z99="ベスト4",[2]点数換算表!$D$15,IF(Z99="ベスト8",[2]点数換算表!$E$15,IF(Z99="ベスト16",[2]点数換算表!$F$15,""))))))</f>
        <v>16</v>
      </c>
      <c r="AB99" s="15"/>
      <c r="AC99" s="13">
        <f>IF(AB99="",0,IF(AB99="優勝",[2]点数換算表!$B$16,IF(AB99="準優勝",[2]点数換算表!$C$16,IF(AB99="ベスト4",[2]点数換算表!$D$16,IF(AB99="ベスト8",[2]点数換算表!$E$16,IF(AB99="ベスト16",[2]点数換算表!$F$16,IF(AB99="ベスト32",[2]点数換算表!$G$16,"")))))))</f>
        <v>0</v>
      </c>
      <c r="AD99" s="15"/>
      <c r="AE99" s="13">
        <f>IF(AD99="",0,IF(AD99="優勝",[2]点数換算表!$B$17,IF(AD99="準優勝",[2]点数換算表!$C$17,IF(AD99="ベスト4",[2]点数換算表!$D$17,IF(AD99="ベスト8",[2]点数換算表!$E$17,IF(AD99="ベスト16",[2]点数換算表!$F$17,IF(AD99="ベスト32",[2]点数換算表!$G$17,"")))))))</f>
        <v>0</v>
      </c>
      <c r="AF99" s="15"/>
      <c r="AG99" s="13">
        <f>IF(AF99="",0,IF(AF99="優勝",[2]点数換算表!$B$18,IF(AF99="準優勝",[2]点数換算表!$C$18,IF(AF99="ベスト4",[2]点数換算表!$D$18,IF(AF99="ベスト8",[2]点数換算表!$E$18,[2]点数換算表!$F$18)))))</f>
        <v>0</v>
      </c>
      <c r="AH99" s="15"/>
      <c r="AI99" s="13">
        <f>IF(AH99="",0,IF(AH99="優勝",[2]点数換算表!$B$19,IF(AH99="準優勝",[2]点数換算表!$C$19,IF(AH99="ベスト4",[2]点数換算表!$D$19,IF(AH99="ベスト8",[2]点数換算表!$E$19,[2]点数換算表!$F$19)))))</f>
        <v>0</v>
      </c>
    </row>
    <row r="100" spans="1:35">
      <c r="A100" s="13">
        <v>97</v>
      </c>
      <c r="B100" s="15" t="s">
        <v>199</v>
      </c>
      <c r="C100" s="15" t="s">
        <v>186</v>
      </c>
      <c r="D100" s="15">
        <v>3</v>
      </c>
      <c r="E100" s="17" t="s">
        <v>179</v>
      </c>
      <c r="F100" s="28" t="s">
        <v>540</v>
      </c>
      <c r="G100" s="13">
        <f t="shared" si="4"/>
        <v>16</v>
      </c>
      <c r="H100" s="15"/>
      <c r="I100" s="13">
        <f>IF(H100="",0,IF(H100="優勝",[2]点数換算表!$B$2,IF(H100="準優勝",[2]点数換算表!$C$2,IF(H100="ベスト4",[2]点数換算表!$D$2,[2]点数換算表!$E$2))))</f>
        <v>0</v>
      </c>
      <c r="J100" s="15"/>
      <c r="K100" s="13">
        <f>IF(J100="",0,IF(J100="優勝",[2]点数換算表!$B$3,IF(J100="準優勝",[2]点数換算表!$C$3,IF(J100="ベスト4",[2]点数換算表!$D$3,[2]点数換算表!$E$3))))</f>
        <v>0</v>
      </c>
      <c r="L100" s="15"/>
      <c r="M100" s="13">
        <f>IF(L100="",0,IF(L100="優勝",[2]点数換算表!$B$4,IF(L100="準優勝",[2]点数換算表!$C$4,IF(L100="ベスト4",[2]点数換算表!$D$4,IF(L100="ベスト8",[2]点数換算表!$E$4,IF(L100="ベスト16",[2]点数換算表!$F$4,""))))))</f>
        <v>0</v>
      </c>
      <c r="N100" s="15"/>
      <c r="O100" s="13">
        <f>IF(N100="",0,IF(N100="優勝",点数換算表!$B$5,IF(N100="準優勝",点数換算表!$C$5,IF(N100="ベスト4",点数換算表!$D$5,IF(N100="ベスト8",点数換算表!$E$5,IF(N100="ベスト16",点数換算表!$F$5,IF(N100="ベスト32",点数換算表!$G$5,"")))))))</f>
        <v>0</v>
      </c>
      <c r="P100" s="15"/>
      <c r="Q100" s="13">
        <f>IF(P100="",0,IF(P100="優勝",[2]点数換算表!$B$6,IF(P100="準優勝",[2]点数換算表!$C$6,IF(P100="ベスト4",[2]点数換算表!$D$6,IF(P100="ベスト8",[2]点数換算表!$E$6,IF(P100="ベスト16",[2]点数換算表!$F$6,IF(P100="ベスト32",[2]点数換算表!$G$6,"")))))))</f>
        <v>0</v>
      </c>
      <c r="R100" s="15"/>
      <c r="S100" s="13">
        <f>IF(R100="",0,IF(R100="優勝",[2]点数換算表!$B$7,IF(R100="準優勝",[2]点数換算表!$C$7,IF(R100="ベスト4",[2]点数換算表!$D$7,IF(R100="ベスト8",[2]点数換算表!$E$7,[2]点数換算表!$F$7)))))</f>
        <v>0</v>
      </c>
      <c r="T100" s="15"/>
      <c r="U100" s="13">
        <f>IF(T100="",0,IF(T100="優勝",[2]点数換算表!$B$8,IF(T100="準優勝",[2]点数換算表!$C$8,IF(T100="ベスト4",[2]点数換算表!$D$8,IF(T100="ベスト8",[2]点数換算表!$E$8,[2]点数換算表!$F$8)))))</f>
        <v>0</v>
      </c>
      <c r="V100" s="15"/>
      <c r="W100" s="13">
        <f>IF(V100="",0,IF(V100="優勝",[2]点数換算表!$B$13,IF(V100="準優勝",[2]点数換算表!$C$13,IF(V100="ベスト4",[2]点数換算表!$D$13,[2]点数換算表!$E$13))))</f>
        <v>0</v>
      </c>
      <c r="X100" s="15"/>
      <c r="Y100" s="13">
        <f>IF(X100="",0,IF(X100="優勝",[2]点数換算表!$B$14,IF(X100="準優勝",[2]点数換算表!$C$14,IF(X100="ベスト4",[2]点数換算表!$D$14,[2]点数換算表!$E$14))))</f>
        <v>0</v>
      </c>
      <c r="Z100" s="15" t="s">
        <v>7</v>
      </c>
      <c r="AA100" s="13">
        <f>IF(Z100="",0,IF(Z100="優勝",[2]点数換算表!$B$15,IF(Z100="準優勝",[2]点数換算表!$C$15,IF(Z100="ベスト4",[2]点数換算表!$D$15,IF(Z100="ベスト8",[2]点数換算表!$E$15,IF(Z100="ベスト16",[2]点数換算表!$F$15,""))))))</f>
        <v>16</v>
      </c>
      <c r="AB100" s="15"/>
      <c r="AC100" s="13">
        <f>IF(AB100="",0,IF(AB100="優勝",[2]点数換算表!$B$16,IF(AB100="準優勝",[2]点数換算表!$C$16,IF(AB100="ベスト4",[2]点数換算表!$D$16,IF(AB100="ベスト8",[2]点数換算表!$E$16,IF(AB100="ベスト16",[2]点数換算表!$F$16,IF(AB100="ベスト32",[2]点数換算表!$G$16,"")))))))</f>
        <v>0</v>
      </c>
      <c r="AD100" s="15"/>
      <c r="AE100" s="13">
        <f>IF(AD100="",0,IF(AD100="優勝",[2]点数換算表!$B$17,IF(AD100="準優勝",[2]点数換算表!$C$17,IF(AD100="ベスト4",[2]点数換算表!$D$17,IF(AD100="ベスト8",[2]点数換算表!$E$17,IF(AD100="ベスト16",[2]点数換算表!$F$17,IF(AD100="ベスト32",[2]点数換算表!$G$17,"")))))))</f>
        <v>0</v>
      </c>
      <c r="AF100" s="15"/>
      <c r="AG100" s="13">
        <f>IF(AF100="",0,IF(AF100="優勝",[2]点数換算表!$B$18,IF(AF100="準優勝",[2]点数換算表!$C$18,IF(AF100="ベスト4",[2]点数換算表!$D$18,IF(AF100="ベスト8",[2]点数換算表!$E$18,[2]点数換算表!$F$18)))))</f>
        <v>0</v>
      </c>
      <c r="AH100" s="15"/>
      <c r="AI100" s="13">
        <f>IF(AH100="",0,IF(AH100="優勝",[2]点数換算表!$B$19,IF(AH100="準優勝",[2]点数換算表!$C$19,IF(AH100="ベスト4",[2]点数換算表!$D$19,IF(AH100="ベスト8",[2]点数換算表!$E$19,[2]点数換算表!$F$19)))))</f>
        <v>0</v>
      </c>
    </row>
    <row r="101" spans="1:35">
      <c r="A101" s="13">
        <v>98</v>
      </c>
      <c r="B101" s="15" t="s">
        <v>260</v>
      </c>
      <c r="C101" s="15" t="s">
        <v>249</v>
      </c>
      <c r="D101" s="15">
        <v>3</v>
      </c>
      <c r="E101" s="19" t="s">
        <v>250</v>
      </c>
      <c r="F101" s="28" t="s">
        <v>540</v>
      </c>
      <c r="G101" s="13">
        <f t="shared" si="4"/>
        <v>16</v>
      </c>
      <c r="H101" s="15"/>
      <c r="I101" s="13">
        <f>IF(H101="",0,IF(H101="優勝",[2]点数換算表!$B$2,IF(H101="準優勝",[2]点数換算表!$C$2,IF(H101="ベスト4",[2]点数換算表!$D$2,[2]点数換算表!$E$2))))</f>
        <v>0</v>
      </c>
      <c r="J101" s="15"/>
      <c r="K101" s="13">
        <f>IF(J101="",0,IF(J101="優勝",[2]点数換算表!$B$3,IF(J101="準優勝",[2]点数換算表!$C$3,IF(J101="ベスト4",[2]点数換算表!$D$3,[2]点数換算表!$E$3))))</f>
        <v>0</v>
      </c>
      <c r="L101" s="15"/>
      <c r="M101" s="13">
        <f>IF(L101="",0,IF(L101="優勝",[2]点数換算表!$B$4,IF(L101="準優勝",[2]点数換算表!$C$4,IF(L101="ベスト4",[2]点数換算表!$D$4,IF(L101="ベスト8",[2]点数換算表!$E$4,IF(L101="ベスト16",[2]点数換算表!$F$4,""))))))</f>
        <v>0</v>
      </c>
      <c r="N101" s="15"/>
      <c r="O101" s="13">
        <f>IF(N101="",0,IF(N101="優勝",点数換算表!$B$5,IF(N101="準優勝",点数換算表!$C$5,IF(N101="ベスト4",点数換算表!$D$5,IF(N101="ベスト8",点数換算表!$E$5,IF(N101="ベスト16",点数換算表!$F$5,IF(N101="ベスト32",点数換算表!$G$5,"")))))))</f>
        <v>0</v>
      </c>
      <c r="P101" s="15"/>
      <c r="Q101" s="13">
        <f>IF(P101="",0,IF(P101="優勝",[2]点数換算表!$B$6,IF(P101="準優勝",[2]点数換算表!$C$6,IF(P101="ベスト4",[2]点数換算表!$D$6,IF(P101="ベスト8",[2]点数換算表!$E$6,IF(P101="ベスト16",[2]点数換算表!$F$6,IF(P101="ベスト32",[2]点数換算表!$G$6,"")))))))</f>
        <v>0</v>
      </c>
      <c r="R101" s="15"/>
      <c r="S101" s="13">
        <f>IF(R101="",0,IF(R101="優勝",[2]点数換算表!$B$7,IF(R101="準優勝",[2]点数換算表!$C$7,IF(R101="ベスト4",[2]点数換算表!$D$7,IF(R101="ベスト8",[2]点数換算表!$E$7,[2]点数換算表!$F$7)))))</f>
        <v>0</v>
      </c>
      <c r="T101" s="15"/>
      <c r="U101" s="13">
        <f>IF(T101="",0,IF(T101="優勝",[2]点数換算表!$B$8,IF(T101="準優勝",[2]点数換算表!$C$8,IF(T101="ベスト4",[2]点数換算表!$D$8,IF(T101="ベスト8",[2]点数換算表!$E$8,[2]点数換算表!$F$8)))))</f>
        <v>0</v>
      </c>
      <c r="V101" s="15"/>
      <c r="W101" s="13">
        <f>IF(V101="",0,IF(V101="優勝",[2]点数換算表!$B$13,IF(V101="準優勝",[2]点数換算表!$C$13,IF(V101="ベスト4",[2]点数換算表!$D$13,[2]点数換算表!$E$13))))</f>
        <v>0</v>
      </c>
      <c r="X101" s="15"/>
      <c r="Y101" s="13">
        <f>IF(X101="",0,IF(X101="優勝",[2]点数換算表!$B$14,IF(X101="準優勝",[2]点数換算表!$C$14,IF(X101="ベスト4",[2]点数換算表!$D$14,[2]点数換算表!$E$14))))</f>
        <v>0</v>
      </c>
      <c r="Z101" s="15" t="s">
        <v>7</v>
      </c>
      <c r="AA101" s="13">
        <f>IF(Z101="",0,IF(Z101="優勝",[2]点数換算表!$B$15,IF(Z101="準優勝",[2]点数換算表!$C$15,IF(Z101="ベスト4",[2]点数換算表!$D$15,IF(Z101="ベスト8",[2]点数換算表!$E$15,IF(Z101="ベスト16",[2]点数換算表!$F$15,""))))))</f>
        <v>16</v>
      </c>
      <c r="AB101" s="15"/>
      <c r="AC101" s="13">
        <f>IF(AB101="",0,IF(AB101="優勝",[2]点数換算表!$B$16,IF(AB101="準優勝",[2]点数換算表!$C$16,IF(AB101="ベスト4",[2]点数換算表!$D$16,IF(AB101="ベスト8",[2]点数換算表!$E$16,IF(AB101="ベスト16",[2]点数換算表!$F$16,IF(AB101="ベスト32",[2]点数換算表!$G$16,"")))))))</f>
        <v>0</v>
      </c>
      <c r="AD101" s="15"/>
      <c r="AE101" s="13">
        <f>IF(AD101="",0,IF(AD101="優勝",[2]点数換算表!$B$17,IF(AD101="準優勝",[2]点数換算表!$C$17,IF(AD101="ベスト4",[2]点数換算表!$D$17,IF(AD101="ベスト8",[2]点数換算表!$E$17,IF(AD101="ベスト16",[2]点数換算表!$F$17,IF(AD101="ベスト32",[2]点数換算表!$G$17,"")))))))</f>
        <v>0</v>
      </c>
      <c r="AF101" s="15"/>
      <c r="AG101" s="13">
        <f>IF(AF101="",0,IF(AF101="優勝",[2]点数換算表!$B$18,IF(AF101="準優勝",[2]点数換算表!$C$18,IF(AF101="ベスト4",[2]点数換算表!$D$18,IF(AF101="ベスト8",[2]点数換算表!$E$18,[2]点数換算表!$F$18)))))</f>
        <v>0</v>
      </c>
      <c r="AH101" s="15"/>
      <c r="AI101" s="13">
        <f>IF(AH101="",0,IF(AH101="優勝",[2]点数換算表!$B$19,IF(AH101="準優勝",[2]点数換算表!$C$19,IF(AH101="ベスト4",[2]点数換算表!$D$19,IF(AH101="ベスト8",[2]点数換算表!$E$19,[2]点数換算表!$F$19)))))</f>
        <v>0</v>
      </c>
    </row>
    <row r="102" spans="1:35">
      <c r="A102" s="13">
        <v>99</v>
      </c>
      <c r="B102" s="39" t="s">
        <v>310</v>
      </c>
      <c r="C102" s="39" t="s">
        <v>298</v>
      </c>
      <c r="D102" s="39">
        <v>3</v>
      </c>
      <c r="E102" s="20" t="s">
        <v>289</v>
      </c>
      <c r="F102" s="28" t="s">
        <v>540</v>
      </c>
      <c r="G102" s="13">
        <f t="shared" si="4"/>
        <v>16</v>
      </c>
      <c r="H102" s="36"/>
      <c r="I102" s="13">
        <f>IF(H102="",0,IF(H102="優勝",[2]点数換算表!$B$2,IF(H102="準優勝",[2]点数換算表!$C$2,IF(H102="ベスト4",[2]点数換算表!$D$2,[2]点数換算表!$E$2))))</f>
        <v>0</v>
      </c>
      <c r="J102" s="36"/>
      <c r="K102" s="13">
        <f>IF(J102="",0,IF(J102="優勝",[2]点数換算表!$B$3,IF(J102="準優勝",[2]点数換算表!$C$3,IF(J102="ベスト4",[2]点数換算表!$D$3,[2]点数換算表!$E$3))))</f>
        <v>0</v>
      </c>
      <c r="L102" s="36"/>
      <c r="M102" s="13">
        <f>IF(L102="",0,IF(L102="優勝",[2]点数換算表!$B$4,IF(L102="準優勝",[2]点数換算表!$C$4,IF(L102="ベスト4",[2]点数換算表!$D$4,IF(L102="ベスト8",[2]点数換算表!$E$4,IF(L102="ベスト16",[2]点数換算表!$F$4,""))))))</f>
        <v>0</v>
      </c>
      <c r="N102" s="36"/>
      <c r="O102" s="13">
        <f>IF(N102="",0,IF(N102="優勝",点数換算表!$B$5,IF(N102="準優勝",点数換算表!$C$5,IF(N102="ベスト4",点数換算表!$D$5,IF(N102="ベスト8",点数換算表!$E$5,IF(N102="ベスト16",点数換算表!$F$5,IF(N102="ベスト32",点数換算表!$G$5,"")))))))</f>
        <v>0</v>
      </c>
      <c r="P102" s="36"/>
      <c r="Q102" s="13">
        <f>IF(P102="",0,IF(P102="優勝",[2]点数換算表!$B$6,IF(P102="準優勝",[2]点数換算表!$C$6,IF(P102="ベスト4",[2]点数換算表!$D$6,IF(P102="ベスト8",[2]点数換算表!$E$6,IF(P102="ベスト16",[2]点数換算表!$F$6,IF(P102="ベスト32",[2]点数換算表!$G$6,"")))))))</f>
        <v>0</v>
      </c>
      <c r="R102" s="36"/>
      <c r="S102" s="13">
        <f>IF(R102="",0,IF(R102="優勝",[2]点数換算表!$B$7,IF(R102="準優勝",[2]点数換算表!$C$7,IF(R102="ベスト4",[2]点数換算表!$D$7,IF(R102="ベスト8",[2]点数換算表!$E$7,[2]点数換算表!$F$7)))))</f>
        <v>0</v>
      </c>
      <c r="T102" s="36"/>
      <c r="U102" s="13">
        <f>IF(T102="",0,IF(T102="優勝",[2]点数換算表!$B$8,IF(T102="準優勝",[2]点数換算表!$C$8,IF(T102="ベスト4",[2]点数換算表!$D$8,IF(T102="ベスト8",[2]点数換算表!$E$8,[2]点数換算表!$F$8)))))</f>
        <v>0</v>
      </c>
      <c r="V102" s="36"/>
      <c r="W102" s="13">
        <f>IF(V102="",0,IF(V102="優勝",[2]点数換算表!$B$13,IF(V102="準優勝",[2]点数換算表!$C$13,IF(V102="ベスト4",[2]点数換算表!$D$13,[2]点数換算表!$E$13))))</f>
        <v>0</v>
      </c>
      <c r="X102" s="15"/>
      <c r="Y102" s="13">
        <f>IF(X102="",0,IF(X102="優勝",[2]点数換算表!$B$14,IF(X102="準優勝",[2]点数換算表!$C$14,IF(X102="ベスト4",[2]点数換算表!$D$14,[2]点数換算表!$E$14))))</f>
        <v>0</v>
      </c>
      <c r="Z102" s="36" t="s">
        <v>7</v>
      </c>
      <c r="AA102" s="13">
        <f>IF(Z102="",0,IF(Z102="優勝",[2]点数換算表!$B$15,IF(Z102="準優勝",[2]点数換算表!$C$15,IF(Z102="ベスト4",[2]点数換算表!$D$15,IF(Z102="ベスト8",[2]点数換算表!$E$15,IF(Z102="ベスト16",[2]点数換算表!$F$15,""))))))</f>
        <v>16</v>
      </c>
      <c r="AB102" s="36"/>
      <c r="AC102" s="13">
        <f>IF(AB102="",0,IF(AB102="優勝",[2]点数換算表!$B$16,IF(AB102="準優勝",[2]点数換算表!$C$16,IF(AB102="ベスト4",[2]点数換算表!$D$16,IF(AB102="ベスト8",[2]点数換算表!$E$16,IF(AB102="ベスト16",[2]点数換算表!$F$16,IF(AB102="ベスト32",[2]点数換算表!$G$16,"")))))))</f>
        <v>0</v>
      </c>
      <c r="AD102" s="36"/>
      <c r="AE102" s="13">
        <f>IF(AD102="",0,IF(AD102="優勝",[2]点数換算表!$B$17,IF(AD102="準優勝",[2]点数換算表!$C$17,IF(AD102="ベスト4",[2]点数換算表!$D$17,IF(AD102="ベスト8",[2]点数換算表!$E$17,IF(AD102="ベスト16",[2]点数換算表!$F$17,IF(AD102="ベスト32",[2]点数換算表!$G$17,"")))))))</f>
        <v>0</v>
      </c>
      <c r="AF102" s="36"/>
      <c r="AG102" s="13">
        <f>IF(AF102="",0,IF(AF102="優勝",[2]点数換算表!$B$18,IF(AF102="準優勝",[2]点数換算表!$C$18,IF(AF102="ベスト4",[2]点数換算表!$D$18,IF(AF102="ベスト8",[2]点数換算表!$E$18,[2]点数換算表!$F$18)))))</f>
        <v>0</v>
      </c>
      <c r="AH102" s="36"/>
      <c r="AI102" s="13">
        <f>IF(AH102="",0,IF(AH102="優勝",[2]点数換算表!$B$19,IF(AH102="準優勝",[2]点数換算表!$C$19,IF(AH102="ベスト4",[2]点数換算表!$D$19,IF(AH102="ベスト8",[2]点数換算表!$E$19,[2]点数換算表!$F$19)))))</f>
        <v>0</v>
      </c>
    </row>
    <row r="103" spans="1:35">
      <c r="A103" s="13">
        <v>100</v>
      </c>
      <c r="B103" s="39" t="s">
        <v>311</v>
      </c>
      <c r="C103" s="39" t="s">
        <v>299</v>
      </c>
      <c r="D103" s="39">
        <v>2</v>
      </c>
      <c r="E103" s="20" t="s">
        <v>289</v>
      </c>
      <c r="F103" s="28" t="s">
        <v>540</v>
      </c>
      <c r="G103" s="13">
        <f t="shared" si="4"/>
        <v>16</v>
      </c>
      <c r="H103" s="36"/>
      <c r="I103" s="13">
        <f>IF(H103="",0,IF(H103="優勝",[2]点数換算表!$B$2,IF(H103="準優勝",[2]点数換算表!$C$2,IF(H103="ベスト4",[2]点数換算表!$D$2,[2]点数換算表!$E$2))))</f>
        <v>0</v>
      </c>
      <c r="J103" s="36"/>
      <c r="K103" s="13">
        <f>IF(J103="",0,IF(J103="優勝",[2]点数換算表!$B$3,IF(J103="準優勝",[2]点数換算表!$C$3,IF(J103="ベスト4",[2]点数換算表!$D$3,[2]点数換算表!$E$3))))</f>
        <v>0</v>
      </c>
      <c r="L103" s="36"/>
      <c r="M103" s="13">
        <f>IF(L103="",0,IF(L103="優勝",[2]点数換算表!$B$4,IF(L103="準優勝",[2]点数換算表!$C$4,IF(L103="ベスト4",[2]点数換算表!$D$4,IF(L103="ベスト8",[2]点数換算表!$E$4,IF(L103="ベスト16",[2]点数換算表!$F$4,""))))))</f>
        <v>0</v>
      </c>
      <c r="N103" s="36"/>
      <c r="O103" s="13">
        <f>IF(N103="",0,IF(N103="優勝",点数換算表!$B$5,IF(N103="準優勝",点数換算表!$C$5,IF(N103="ベスト4",点数換算表!$D$5,IF(N103="ベスト8",点数換算表!$E$5,IF(N103="ベスト16",点数換算表!$F$5,IF(N103="ベスト32",点数換算表!$G$5,"")))))))</f>
        <v>0</v>
      </c>
      <c r="P103" s="36"/>
      <c r="Q103" s="13">
        <f>IF(P103="",0,IF(P103="優勝",[2]点数換算表!$B$6,IF(P103="準優勝",[2]点数換算表!$C$6,IF(P103="ベスト4",[2]点数換算表!$D$6,IF(P103="ベスト8",[2]点数換算表!$E$6,IF(P103="ベスト16",[2]点数換算表!$F$6,IF(P103="ベスト32",[2]点数換算表!$G$6,"")))))))</f>
        <v>0</v>
      </c>
      <c r="R103" s="36"/>
      <c r="S103" s="13">
        <f>IF(R103="",0,IF(R103="優勝",[2]点数換算表!$B$7,IF(R103="準優勝",[2]点数換算表!$C$7,IF(R103="ベスト4",[2]点数換算表!$D$7,IF(R103="ベスト8",[2]点数換算表!$E$7,[2]点数換算表!$F$7)))))</f>
        <v>0</v>
      </c>
      <c r="T103" s="36"/>
      <c r="U103" s="13">
        <f>IF(T103="",0,IF(T103="優勝",[2]点数換算表!$B$8,IF(T103="準優勝",[2]点数換算表!$C$8,IF(T103="ベスト4",[2]点数換算表!$D$8,IF(T103="ベスト8",[2]点数換算表!$E$8,[2]点数換算表!$F$8)))))</f>
        <v>0</v>
      </c>
      <c r="V103" s="36"/>
      <c r="W103" s="13">
        <f>IF(V103="",0,IF(V103="優勝",[2]点数換算表!$B$13,IF(V103="準優勝",[2]点数換算表!$C$13,IF(V103="ベスト4",[2]点数換算表!$D$13,[2]点数換算表!$E$13))))</f>
        <v>0</v>
      </c>
      <c r="X103" s="15"/>
      <c r="Y103" s="13">
        <f>IF(X103="",0,IF(X103="優勝",[2]点数換算表!$B$14,IF(X103="準優勝",[2]点数換算表!$C$14,IF(X103="ベスト4",[2]点数換算表!$D$14,[2]点数換算表!$E$14))))</f>
        <v>0</v>
      </c>
      <c r="Z103" s="36" t="s">
        <v>7</v>
      </c>
      <c r="AA103" s="13">
        <f>IF(Z103="",0,IF(Z103="優勝",[2]点数換算表!$B$15,IF(Z103="準優勝",[2]点数換算表!$C$15,IF(Z103="ベスト4",[2]点数換算表!$D$15,IF(Z103="ベスト8",[2]点数換算表!$E$15,IF(Z103="ベスト16",[2]点数換算表!$F$15,""))))))</f>
        <v>16</v>
      </c>
      <c r="AB103" s="36"/>
      <c r="AC103" s="13">
        <f>IF(AB103="",0,IF(AB103="優勝",[2]点数換算表!$B$16,IF(AB103="準優勝",[2]点数換算表!$C$16,IF(AB103="ベスト4",[2]点数換算表!$D$16,IF(AB103="ベスト8",[2]点数換算表!$E$16,IF(AB103="ベスト16",[2]点数換算表!$F$16,IF(AB103="ベスト32",[2]点数換算表!$G$16,"")))))))</f>
        <v>0</v>
      </c>
      <c r="AD103" s="36"/>
      <c r="AE103" s="13">
        <f>IF(AD103="",0,IF(AD103="優勝",[2]点数換算表!$B$17,IF(AD103="準優勝",[2]点数換算表!$C$17,IF(AD103="ベスト4",[2]点数換算表!$D$17,IF(AD103="ベスト8",[2]点数換算表!$E$17,IF(AD103="ベスト16",[2]点数換算表!$F$17,IF(AD103="ベスト32",[2]点数換算表!$G$17,"")))))))</f>
        <v>0</v>
      </c>
      <c r="AF103" s="36"/>
      <c r="AG103" s="13">
        <f>IF(AF103="",0,IF(AF103="優勝",[2]点数換算表!$B$18,IF(AF103="準優勝",[2]点数換算表!$C$18,IF(AF103="ベスト4",[2]点数換算表!$D$18,IF(AF103="ベスト8",[2]点数換算表!$E$18,[2]点数換算表!$F$18)))))</f>
        <v>0</v>
      </c>
      <c r="AH103" s="36"/>
      <c r="AI103" s="13">
        <f>IF(AH103="",0,IF(AH103="優勝",[2]点数換算表!$B$19,IF(AH103="準優勝",[2]点数換算表!$C$19,IF(AH103="ベスト4",[2]点数換算表!$D$19,IF(AH103="ベスト8",[2]点数換算表!$E$19,[2]点数換算表!$F$19)))))</f>
        <v>0</v>
      </c>
    </row>
    <row r="104" spans="1:35">
      <c r="A104" s="13">
        <v>101</v>
      </c>
      <c r="B104" s="39" t="s">
        <v>428</v>
      </c>
      <c r="C104" s="39" t="s">
        <v>402</v>
      </c>
      <c r="D104" s="39" t="s">
        <v>409</v>
      </c>
      <c r="E104" s="22" t="s">
        <v>389</v>
      </c>
      <c r="F104" s="26" t="s">
        <v>539</v>
      </c>
      <c r="G104" s="13">
        <f t="shared" ref="G104:G106" si="5">MAX(I104,K104)+SUM(M104:U104)+MAX(W104,Y104)+SUM(AA104:AI104)</f>
        <v>16</v>
      </c>
      <c r="H104" s="36"/>
      <c r="I104" s="13">
        <f>IF(H104="",0,IF(H104="優勝",[2]点数換算表!$B$2,IF(H104="準優勝",[2]点数換算表!$C$2,IF(H104="ベスト4",[2]点数換算表!$D$2,[2]点数換算表!$E$2))))</f>
        <v>0</v>
      </c>
      <c r="J104" s="36"/>
      <c r="K104" s="13">
        <f>IF(J104="",0,IF(J104="優勝",[2]点数換算表!$B$3,IF(J104="準優勝",[2]点数換算表!$C$3,IF(J104="ベスト4",[2]点数換算表!$D$3,[2]点数換算表!$E$3))))</f>
        <v>0</v>
      </c>
      <c r="L104" s="36"/>
      <c r="M104" s="13">
        <f>IF(L104="",0,IF(L104="優勝",[2]点数換算表!$B$4,IF(L104="準優勝",[2]点数換算表!$C$4,IF(L104="ベスト4",[2]点数換算表!$D$4,IF(L104="ベスト8",[2]点数換算表!$E$4,IF(L104="ベスト16",[2]点数換算表!$F$4,""))))))</f>
        <v>0</v>
      </c>
      <c r="N104" s="36"/>
      <c r="O104" s="13">
        <f>IF(N104="",0,IF(N104="優勝",点数換算表!$B$5,IF(N104="準優勝",点数換算表!$C$5,IF(N104="ベスト4",点数換算表!$D$5,IF(N104="ベスト8",点数換算表!$E$5,IF(N104="ベスト16",点数換算表!$F$5,IF(N104="ベスト32",点数換算表!$G$5,"")))))))</f>
        <v>0</v>
      </c>
      <c r="P104" s="36"/>
      <c r="Q104" s="13">
        <f>IF(P104="",0,IF(P104="優勝",[2]点数換算表!$B$6,IF(P104="準優勝",[2]点数換算表!$C$6,IF(P104="ベスト4",[2]点数換算表!$D$6,IF(P104="ベスト8",[2]点数換算表!$E$6,IF(P104="ベスト16",[2]点数換算表!$F$6,IF(P104="ベスト32",[2]点数換算表!$G$6,"")))))))</f>
        <v>0</v>
      </c>
      <c r="R104" s="36"/>
      <c r="S104" s="13">
        <f>IF(R104="",0,IF(R104="優勝",[2]点数換算表!$B$7,IF(R104="準優勝",[2]点数換算表!$C$7,IF(R104="ベスト4",[2]点数換算表!$D$7,IF(R104="ベスト8",[2]点数換算表!$E$7,[2]点数換算表!$F$7)))))</f>
        <v>0</v>
      </c>
      <c r="T104" s="36"/>
      <c r="U104" s="13">
        <f>IF(T104="",0,IF(T104="優勝",[2]点数換算表!$B$8,IF(T104="準優勝",[2]点数換算表!$C$8,IF(T104="ベスト4",[2]点数換算表!$D$8,IF(T104="ベスト8",[2]点数換算表!$E$8,[2]点数換算表!$F$8)))))</f>
        <v>0</v>
      </c>
      <c r="V104" s="36"/>
      <c r="W104" s="13">
        <f>IF(V104="",0,IF(V104="優勝",[2]点数換算表!$B$13,IF(V104="準優勝",[2]点数換算表!$C$13,IF(V104="ベスト4",[2]点数換算表!$D$13,[2]点数換算表!$E$13))))</f>
        <v>0</v>
      </c>
      <c r="X104" s="15"/>
      <c r="Y104" s="13">
        <f>IF(X104="",0,IF(X104="優勝",[2]点数換算表!$B$14,IF(X104="準優勝",[2]点数換算表!$C$14,IF(X104="ベスト4",[2]点数換算表!$D$14,[2]点数換算表!$E$14))))</f>
        <v>0</v>
      </c>
      <c r="Z104" s="36" t="s">
        <v>7</v>
      </c>
      <c r="AA104" s="13">
        <f>IF(Z104="",0,IF(Z104="優勝",[2]点数換算表!$B$15,IF(Z104="準優勝",[2]点数換算表!$C$15,IF(Z104="ベスト4",[2]点数換算表!$D$15,IF(Z104="ベスト8",[2]点数換算表!$E$15,IF(Z104="ベスト16",[2]点数換算表!$F$15,""))))))</f>
        <v>16</v>
      </c>
      <c r="AB104" s="36"/>
      <c r="AC104" s="13">
        <f>IF(AB104="",0,IF(AB104="優勝",[2]点数換算表!$B$16,IF(AB104="準優勝",[2]点数換算表!$C$16,IF(AB104="ベスト4",[2]点数換算表!$D$16,IF(AB104="ベスト8",[2]点数換算表!$E$16,IF(AB104="ベスト16",[2]点数換算表!$F$16,IF(AB104="ベスト32",[2]点数換算表!$G$16,"")))))))</f>
        <v>0</v>
      </c>
      <c r="AD104" s="36"/>
      <c r="AE104" s="13">
        <f>IF(AD104="",0,IF(AD104="優勝",[2]点数換算表!$B$17,IF(AD104="準優勝",[2]点数換算表!$C$17,IF(AD104="ベスト4",[2]点数換算表!$D$17,IF(AD104="ベスト8",[2]点数換算表!$E$17,IF(AD104="ベスト16",[2]点数換算表!$F$17,IF(AD104="ベスト32",[2]点数換算表!$G$17,"")))))))</f>
        <v>0</v>
      </c>
      <c r="AF104" s="36"/>
      <c r="AG104" s="13">
        <f>IF(AF104="",0,IF(AF104="優勝",[2]点数換算表!$B$18,IF(AF104="準優勝",[2]点数換算表!$C$18,IF(AF104="ベスト4",[2]点数換算表!$D$18,IF(AF104="ベスト8",[2]点数換算表!$E$18,[2]点数換算表!$F$18)))))</f>
        <v>0</v>
      </c>
      <c r="AH104" s="36"/>
      <c r="AI104" s="13">
        <f>IF(AH104="",0,IF(AH104="優勝",[2]点数換算表!$B$19,IF(AH104="準優勝",[2]点数換算表!$C$19,IF(AH104="ベスト4",[2]点数換算表!$D$19,IF(AH104="ベスト8",[2]点数換算表!$E$19,[2]点数換算表!$F$19)))))</f>
        <v>0</v>
      </c>
    </row>
    <row r="105" spans="1:35">
      <c r="A105" s="57">
        <v>102</v>
      </c>
      <c r="B105" s="41" t="s">
        <v>430</v>
      </c>
      <c r="C105" s="41" t="s">
        <v>402</v>
      </c>
      <c r="D105" s="41" t="s">
        <v>409</v>
      </c>
      <c r="E105" s="45" t="s">
        <v>389</v>
      </c>
      <c r="F105" s="40" t="s">
        <v>539</v>
      </c>
      <c r="G105" s="57">
        <f t="shared" si="5"/>
        <v>16</v>
      </c>
      <c r="H105" s="36"/>
      <c r="I105" s="57">
        <f>IF(H105="",0,IF(H105="優勝",[2]点数換算表!$B$2,IF(H105="準優勝",[2]点数換算表!$C$2,IF(H105="ベスト4",[2]点数換算表!$D$2,[2]点数換算表!$E$2))))</f>
        <v>0</v>
      </c>
      <c r="J105" s="36"/>
      <c r="K105" s="57">
        <f>IF(J105="",0,IF(J105="優勝",[2]点数換算表!$B$3,IF(J105="準優勝",[2]点数換算表!$C$3,IF(J105="ベスト4",[2]点数換算表!$D$3,[2]点数換算表!$E$3))))</f>
        <v>0</v>
      </c>
      <c r="L105" s="36"/>
      <c r="M105" s="57">
        <f>IF(L105="",0,IF(L105="優勝",[2]点数換算表!$B$4,IF(L105="準優勝",[2]点数換算表!$C$4,IF(L105="ベスト4",[2]点数換算表!$D$4,IF(L105="ベスト8",[2]点数換算表!$E$4,IF(L105="ベスト16",[2]点数換算表!$F$4,""))))))</f>
        <v>0</v>
      </c>
      <c r="N105" s="36"/>
      <c r="O105" s="57">
        <f>IF(N105="",0,IF(N105="優勝",点数換算表!$B$5,IF(N105="準優勝",点数換算表!$C$5,IF(N105="ベスト4",点数換算表!$D$5,IF(N105="ベスト8",点数換算表!$E$5,IF(N105="ベスト16",点数換算表!$F$5,IF(N105="ベスト32",点数換算表!$G$5,"")))))))</f>
        <v>0</v>
      </c>
      <c r="P105" s="36"/>
      <c r="Q105" s="57">
        <f>IF(P105="",0,IF(P105="優勝",[2]点数換算表!$B$6,IF(P105="準優勝",[2]点数換算表!$C$6,IF(P105="ベスト4",[2]点数換算表!$D$6,IF(P105="ベスト8",[2]点数換算表!$E$6,IF(P105="ベスト16",[2]点数換算表!$F$6,IF(P105="ベスト32",[2]点数換算表!$G$6,"")))))))</f>
        <v>0</v>
      </c>
      <c r="R105" s="36"/>
      <c r="S105" s="57">
        <f>IF(R105="",0,IF(R105="優勝",[2]点数換算表!$B$7,IF(R105="準優勝",[2]点数換算表!$C$7,IF(R105="ベスト4",[2]点数換算表!$D$7,IF(R105="ベスト8",[2]点数換算表!$E$7,[2]点数換算表!$F$7)))))</f>
        <v>0</v>
      </c>
      <c r="T105" s="36"/>
      <c r="U105" s="57">
        <f>IF(T105="",0,IF(T105="優勝",[2]点数換算表!$B$8,IF(T105="準優勝",[2]点数換算表!$C$8,IF(T105="ベスト4",[2]点数換算表!$D$8,IF(T105="ベスト8",[2]点数換算表!$E$8,[2]点数換算表!$F$8)))))</f>
        <v>0</v>
      </c>
      <c r="V105" s="36"/>
      <c r="W105" s="57">
        <f>IF(V105="",0,IF(V105="優勝",[2]点数換算表!$B$13,IF(V105="準優勝",[2]点数換算表!$C$13,IF(V105="ベスト4",[2]点数換算表!$D$13,[2]点数換算表!$E$13))))</f>
        <v>0</v>
      </c>
      <c r="X105" s="36"/>
      <c r="Y105" s="57">
        <f>IF(X105="",0,IF(X105="優勝",[2]点数換算表!$B$14,IF(X105="準優勝",[2]点数換算表!$C$14,IF(X105="ベスト4",[2]点数換算表!$D$14,[2]点数換算表!$E$14))))</f>
        <v>0</v>
      </c>
      <c r="Z105" s="36" t="s">
        <v>7</v>
      </c>
      <c r="AA105" s="57">
        <f>IF(Z105="",0,IF(Z105="優勝",[2]点数換算表!$B$15,IF(Z105="準優勝",[2]点数換算表!$C$15,IF(Z105="ベスト4",[2]点数換算表!$D$15,IF(Z105="ベスト8",[2]点数換算表!$E$15,IF(Z105="ベスト16",[2]点数換算表!$F$15,""))))))</f>
        <v>16</v>
      </c>
      <c r="AB105" s="36"/>
      <c r="AC105" s="57">
        <f>IF(AB105="",0,IF(AB105="優勝",[2]点数換算表!$B$16,IF(AB105="準優勝",[2]点数換算表!$C$16,IF(AB105="ベスト4",[2]点数換算表!$D$16,IF(AB105="ベスト8",[2]点数換算表!$E$16,IF(AB105="ベスト16",[2]点数換算表!$F$16,IF(AB105="ベスト32",[2]点数換算表!$G$16,"")))))))</f>
        <v>0</v>
      </c>
      <c r="AD105" s="36"/>
      <c r="AE105" s="57">
        <f>IF(AD105="",0,IF(AD105="優勝",[2]点数換算表!$B$17,IF(AD105="準優勝",[2]点数換算表!$C$17,IF(AD105="ベスト4",[2]点数換算表!$D$17,IF(AD105="ベスト8",[2]点数換算表!$E$17,IF(AD105="ベスト16",[2]点数換算表!$F$17,IF(AD105="ベスト32",[2]点数換算表!$G$17,"")))))))</f>
        <v>0</v>
      </c>
      <c r="AF105" s="36"/>
      <c r="AG105" s="57">
        <f>IF(AF105="",0,IF(AF105="優勝",[2]点数換算表!$B$18,IF(AF105="準優勝",[2]点数換算表!$C$18,IF(AF105="ベスト4",[2]点数換算表!$D$18,IF(AF105="ベスト8",[2]点数換算表!$E$18,[2]点数換算表!$F$18)))))</f>
        <v>0</v>
      </c>
      <c r="AH105" s="36"/>
      <c r="AI105" s="57">
        <f>IF(AH105="",0,IF(AH105="優勝",[2]点数換算表!$B$19,IF(AH105="準優勝",[2]点数換算表!$C$19,IF(AH105="ベスト4",[2]点数換算表!$D$19,IF(AH105="ベスト8",[2]点数換算表!$E$19,[2]点数換算表!$F$19)))))</f>
        <v>0</v>
      </c>
    </row>
    <row r="106" spans="1:35">
      <c r="A106" s="13">
        <v>103</v>
      </c>
      <c r="B106" s="15" t="s">
        <v>431</v>
      </c>
      <c r="C106" s="15" t="s">
        <v>391</v>
      </c>
      <c r="D106" s="15" t="s">
        <v>423</v>
      </c>
      <c r="E106" s="22" t="s">
        <v>389</v>
      </c>
      <c r="F106" s="26" t="s">
        <v>539</v>
      </c>
      <c r="G106" s="13">
        <f t="shared" si="5"/>
        <v>16</v>
      </c>
      <c r="H106" s="15"/>
      <c r="I106" s="13">
        <f>IF(H106="",0,IF(H106="優勝",[2]点数換算表!$B$2,IF(H106="準優勝",[2]点数換算表!$C$2,IF(H106="ベスト4",[2]点数換算表!$D$2,[2]点数換算表!$E$2))))</f>
        <v>0</v>
      </c>
      <c r="J106" s="15"/>
      <c r="K106" s="13">
        <f>IF(J106="",0,IF(J106="優勝",[2]点数換算表!$B$3,IF(J106="準優勝",[2]点数換算表!$C$3,IF(J106="ベスト4",[2]点数換算表!$D$3,[2]点数換算表!$E$3))))</f>
        <v>0</v>
      </c>
      <c r="L106" s="15"/>
      <c r="M106" s="13">
        <f>IF(L106="",0,IF(L106="優勝",[2]点数換算表!$B$4,IF(L106="準優勝",[2]点数換算表!$C$4,IF(L106="ベスト4",[2]点数換算表!$D$4,IF(L106="ベスト8",[2]点数換算表!$E$4,IF(L106="ベスト16",[2]点数換算表!$F$4,""))))))</f>
        <v>0</v>
      </c>
      <c r="N106" s="15"/>
      <c r="O106" s="13">
        <f>IF(N106="",0,IF(N106="優勝",点数換算表!$B$5,IF(N106="準優勝",点数換算表!$C$5,IF(N106="ベスト4",点数換算表!$D$5,IF(N106="ベスト8",点数換算表!$E$5,IF(N106="ベスト16",点数換算表!$F$5,IF(N106="ベスト32",点数換算表!$G$5,"")))))))</f>
        <v>0</v>
      </c>
      <c r="P106" s="15"/>
      <c r="Q106" s="13">
        <f>IF(P106="",0,IF(P106="優勝",[2]点数換算表!$B$6,IF(P106="準優勝",[2]点数換算表!$C$6,IF(P106="ベスト4",[2]点数換算表!$D$6,IF(P106="ベスト8",[2]点数換算表!$E$6,IF(P106="ベスト16",[2]点数換算表!$F$6,IF(P106="ベスト32",[2]点数換算表!$G$6,"")))))))</f>
        <v>0</v>
      </c>
      <c r="R106" s="15"/>
      <c r="S106" s="13">
        <f>IF(R106="",0,IF(R106="優勝",[2]点数換算表!$B$7,IF(R106="準優勝",[2]点数換算表!$C$7,IF(R106="ベスト4",[2]点数換算表!$D$7,IF(R106="ベスト8",[2]点数換算表!$E$7,[2]点数換算表!$F$7)))))</f>
        <v>0</v>
      </c>
      <c r="T106" s="15"/>
      <c r="U106" s="13">
        <f>IF(T106="",0,IF(T106="優勝",[2]点数換算表!$B$8,IF(T106="準優勝",[2]点数換算表!$C$8,IF(T106="ベスト4",[2]点数換算表!$D$8,IF(T106="ベスト8",[2]点数換算表!$E$8,[2]点数換算表!$F$8)))))</f>
        <v>0</v>
      </c>
      <c r="V106" s="15"/>
      <c r="W106" s="13">
        <f>IF(V106="",0,IF(V106="優勝",[2]点数換算表!$B$13,IF(V106="準優勝",[2]点数換算表!$C$13,IF(V106="ベスト4",[2]点数換算表!$D$13,[2]点数換算表!$E$13))))</f>
        <v>0</v>
      </c>
      <c r="X106" s="15"/>
      <c r="Y106" s="13">
        <f>IF(X106="",0,IF(X106="優勝",[2]点数換算表!$B$14,IF(X106="準優勝",[2]点数換算表!$C$14,IF(X106="ベスト4",[2]点数換算表!$D$14,[2]点数換算表!$E$14))))</f>
        <v>0</v>
      </c>
      <c r="Z106" s="15" t="s">
        <v>7</v>
      </c>
      <c r="AA106" s="13">
        <f>IF(Z106="",0,IF(Z106="優勝",[2]点数換算表!$B$15,IF(Z106="準優勝",[2]点数換算表!$C$15,IF(Z106="ベスト4",[2]点数換算表!$D$15,IF(Z106="ベスト8",[2]点数換算表!$E$15,IF(Z106="ベスト16",[2]点数換算表!$F$15,""))))))</f>
        <v>16</v>
      </c>
      <c r="AB106" s="15"/>
      <c r="AC106" s="13">
        <f>IF(AB106="",0,IF(AB106="優勝",[2]点数換算表!$B$16,IF(AB106="準優勝",[2]点数換算表!$C$16,IF(AB106="ベスト4",[2]点数換算表!$D$16,IF(AB106="ベスト8",[2]点数換算表!$E$16,IF(AB106="ベスト16",[2]点数換算表!$F$16,IF(AB106="ベスト32",[2]点数換算表!$G$16,"")))))))</f>
        <v>0</v>
      </c>
      <c r="AD106" s="15"/>
      <c r="AE106" s="13">
        <f>IF(AD106="",0,IF(AD106="優勝",[2]点数換算表!$B$17,IF(AD106="準優勝",[2]点数換算表!$C$17,IF(AD106="ベスト4",[2]点数換算表!$D$17,IF(AD106="ベスト8",[2]点数換算表!$E$17,IF(AD106="ベスト16",[2]点数換算表!$F$17,IF(AD106="ベスト32",[2]点数換算表!$G$17,"")))))))</f>
        <v>0</v>
      </c>
      <c r="AF106" s="15"/>
      <c r="AG106" s="13">
        <f>IF(AF106="",0,IF(AF106="優勝",[2]点数換算表!$B$18,IF(AF106="準優勝",[2]点数換算表!$C$18,IF(AF106="ベスト4",[2]点数換算表!$D$18,IF(AF106="ベスト8",[2]点数換算表!$E$18,[2]点数換算表!$F$18)))))</f>
        <v>0</v>
      </c>
      <c r="AH106" s="15"/>
      <c r="AI106" s="13">
        <f>IF(AH106="",0,IF(AH106="優勝",[2]点数換算表!$B$19,IF(AH106="準優勝",[2]点数換算表!$C$19,IF(AH106="ベスト4",[2]点数換算表!$D$19,IF(AH106="ベスト8",[2]点数換算表!$E$19,[2]点数換算表!$F$19)))))</f>
        <v>0</v>
      </c>
    </row>
  </sheetData>
  <sheetProtection selectLockedCells="1"/>
  <autoFilter ref="A3:AI106" xr:uid="{B513E503-DB7D-4E93-B838-7C941B144488}"/>
  <sortState xmlns:xlrd2="http://schemas.microsoft.com/office/spreadsheetml/2017/richdata2" ref="B4:AI106">
    <sortCondition descending="1" ref="G4:G106"/>
  </sortState>
  <mergeCells count="23">
    <mergeCell ref="B1:B3"/>
    <mergeCell ref="C1:C3"/>
    <mergeCell ref="D1:D3"/>
    <mergeCell ref="H1:U1"/>
    <mergeCell ref="E1:E3"/>
    <mergeCell ref="F1:F3"/>
    <mergeCell ref="G1:G3"/>
    <mergeCell ref="A1:A3"/>
    <mergeCell ref="AH2:AI2"/>
    <mergeCell ref="H2:I2"/>
    <mergeCell ref="J2:K2"/>
    <mergeCell ref="L2:M2"/>
    <mergeCell ref="N2:O2"/>
    <mergeCell ref="P2:Q2"/>
    <mergeCell ref="R2:S2"/>
    <mergeCell ref="T2:U2"/>
    <mergeCell ref="V2:W2"/>
    <mergeCell ref="X2:Y2"/>
    <mergeCell ref="V1:AI1"/>
    <mergeCell ref="Z2:AA2"/>
    <mergeCell ref="AB2:AC2"/>
    <mergeCell ref="AD2:AE2"/>
    <mergeCell ref="AF2:AG2"/>
  </mergeCells>
  <phoneticPr fontId="3"/>
  <dataValidations count="1">
    <dataValidation type="list" allowBlank="1" showErrorMessage="1" sqref="L4:L106 Z4:Z106" xr:uid="{3FD73E74-B176-4A60-8CC9-DB0B190A18C6}">
      <formula1>"優勝,準優勝,ベスト4,ベスト8,ベスト16,海外遠征による不参加"</formula1>
    </dataValidation>
  </dataValidations>
  <pageMargins left="0.70866141732283505" right="0.70866141732283505" top="0.74803149606299202" bottom="0.74803149606299202" header="0" footer="0"/>
  <pageSetup paperSize="12" scale="60" fitToHeight="0" orientation="landscape" r:id="rId1"/>
  <headerFooter>
    <oddHeader>&amp;L&amp;"游ゴシック Regular,標準"&amp;K000000
使用大会名：
全日本学生バドミントン選手権大会シード案用&amp;C&amp;"游ゴシック Regular,標準"&amp;K000000
&amp;A&amp;R&amp;"游ゴシック Regular,標準"&amp;K000000
&amp;D &amp;T</oddHeader>
    <oddFooter>&amp;C&amp;"游ゴシック Regular,標準"&amp;K000000&amp;P/&amp;N</oddFooter>
  </headerFooter>
  <rowBreaks count="2" manualBreakCount="2">
    <brk id="26" max="16383" man="1"/>
    <brk id="47" max="16383" man="1"/>
  </rowBreaks>
  <extLst>
    <ext xmlns:x14="http://schemas.microsoft.com/office/spreadsheetml/2009/9/main" uri="{CCE6A557-97BC-4b89-ADB6-D9C93CAAB3DF}">
      <x14:dataValidations xmlns:xm="http://schemas.microsoft.com/office/excel/2006/main" count="3">
        <x14:dataValidation type="list" allowBlank="1" showErrorMessage="1" xr:uid="{542EE52C-EE12-4A1D-A797-BC5ABAA229BF}">
          <x14:formula1>
            <xm:f>点数換算表!$B$1:$F$1</xm:f>
          </x14:formula1>
          <xm:sqref>AF4:AF106 AH4:AH106 R4:R106 T4:T106</xm:sqref>
        </x14:dataValidation>
        <x14:dataValidation type="list" allowBlank="1" showErrorMessage="1" xr:uid="{EB8A70D5-29F9-4E05-8F0C-386AB1FBC47E}">
          <x14:formula1>
            <xm:f>点数換算表!$B$1:$E$1</xm:f>
          </x14:formula1>
          <xm:sqref>H4:H106 J4:J106 V4:V106 X4:X106</xm:sqref>
        </x14:dataValidation>
        <x14:dataValidation type="list" allowBlank="1" showErrorMessage="1" xr:uid="{D628D386-5B77-4BF7-AE5F-67433B641774}">
          <x14:formula1>
            <xm:f>点数換算表!$B$1:$H$1</xm:f>
          </x14:formula1>
          <xm:sqref>N4:N106 AB4:AB106 P4:P106 AD4:AD106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DCDF-2FB8-4E83-9424-D8ED0A060BBF}">
  <sheetPr>
    <pageSetUpPr fitToPage="1"/>
  </sheetPr>
  <dimension ref="A1:AI231"/>
  <sheetViews>
    <sheetView zoomScale="60" zoomScaleNormal="60" workbookViewId="0">
      <pane xSplit="4" ySplit="3" topLeftCell="E4" activePane="bottomRight" state="frozen"/>
      <selection activeCell="J42" activeCellId="1" sqref="I43:AJ43 J42:AJ42"/>
      <selection pane="topRight" activeCell="J42" activeCellId="1" sqref="I43:AJ43 J42:AJ42"/>
      <selection pane="bottomLeft" activeCell="J42" activeCellId="1" sqref="I43:AJ43 J42:AJ42"/>
      <selection pane="bottomRight" activeCell="A4" sqref="A4:A231"/>
    </sheetView>
  </sheetViews>
  <sheetFormatPr defaultColWidth="7.1640625" defaultRowHeight="18"/>
  <cols>
    <col min="1" max="1" width="7" style="14" customWidth="1"/>
    <col min="2" max="2" width="12.75" style="14" bestFit="1" customWidth="1"/>
    <col min="3" max="3" width="15.6640625" style="14" bestFit="1" customWidth="1"/>
    <col min="4" max="4" width="5.25" style="14" bestFit="1" customWidth="1"/>
    <col min="5" max="6" width="7" style="14" bestFit="1" customWidth="1"/>
    <col min="7" max="7" width="5.5" style="14" bestFit="1" customWidth="1"/>
    <col min="8" max="11" width="5.25" style="14" bestFit="1" customWidth="1"/>
    <col min="12" max="12" width="9" style="14" bestFit="1" customWidth="1"/>
    <col min="13" max="13" width="5.25" style="14" bestFit="1" customWidth="1"/>
    <col min="14" max="14" width="9" style="14" bestFit="1" customWidth="1"/>
    <col min="15" max="15" width="5.25" style="14" bestFit="1" customWidth="1"/>
    <col min="16" max="16" width="9" style="14" bestFit="1" customWidth="1"/>
    <col min="17" max="17" width="5.25" style="14" bestFit="1" customWidth="1"/>
    <col min="18" max="18" width="9" style="14" bestFit="1" customWidth="1"/>
    <col min="19" max="19" width="5.25" style="14" bestFit="1" customWidth="1"/>
    <col min="20" max="20" width="9" style="14" bestFit="1" customWidth="1"/>
    <col min="21" max="21" width="5.25" style="14" bestFit="1" customWidth="1"/>
    <col min="22" max="22" width="8" style="14" bestFit="1" customWidth="1"/>
    <col min="23" max="23" width="5.25" style="14" bestFit="1" customWidth="1"/>
    <col min="24" max="24" width="8" style="14" bestFit="1" customWidth="1"/>
    <col min="25" max="25" width="5.25" style="14" bestFit="1" customWidth="1"/>
    <col min="26" max="26" width="9" style="14" bestFit="1" customWidth="1"/>
    <col min="27" max="27" width="5.25" style="14" bestFit="1" customWidth="1"/>
    <col min="28" max="28" width="9" style="14" bestFit="1" customWidth="1"/>
    <col min="29" max="29" width="5.25" style="14" bestFit="1" customWidth="1"/>
    <col min="30" max="30" width="9" style="14" bestFit="1" customWidth="1"/>
    <col min="31" max="31" width="5.25" style="14" bestFit="1" customWidth="1"/>
    <col min="32" max="32" width="8" style="14" bestFit="1" customWidth="1"/>
    <col min="33" max="35" width="5.25" style="14" bestFit="1" customWidth="1"/>
    <col min="36" max="16384" width="7.1640625" style="14"/>
  </cols>
  <sheetData>
    <row r="1" spans="1:35">
      <c r="A1" s="64" t="s">
        <v>86</v>
      </c>
      <c r="B1" s="67" t="s">
        <v>0</v>
      </c>
      <c r="C1" s="67" t="s">
        <v>1</v>
      </c>
      <c r="D1" s="67" t="s">
        <v>2</v>
      </c>
      <c r="E1" s="64" t="s">
        <v>176</v>
      </c>
      <c r="F1" s="64" t="s">
        <v>176</v>
      </c>
      <c r="G1" s="68" t="s">
        <v>3</v>
      </c>
      <c r="H1" s="67" t="s">
        <v>19</v>
      </c>
      <c r="I1" s="67"/>
      <c r="J1" s="67"/>
      <c r="K1" s="67"/>
      <c r="L1" s="67"/>
      <c r="M1" s="67"/>
      <c r="N1" s="67"/>
      <c r="O1" s="67"/>
      <c r="P1" s="67"/>
      <c r="Q1" s="67"/>
      <c r="R1" s="67"/>
      <c r="S1" s="67"/>
      <c r="T1" s="67"/>
      <c r="U1" s="67"/>
      <c r="V1" s="67" t="s">
        <v>20</v>
      </c>
      <c r="W1" s="67"/>
      <c r="X1" s="67"/>
      <c r="Y1" s="67"/>
      <c r="Z1" s="67"/>
      <c r="AA1" s="67"/>
      <c r="AB1" s="67"/>
      <c r="AC1" s="67"/>
      <c r="AD1" s="67"/>
      <c r="AE1" s="67"/>
      <c r="AF1" s="67"/>
      <c r="AG1" s="67"/>
      <c r="AH1" s="67"/>
      <c r="AI1" s="67"/>
    </row>
    <row r="2" spans="1:35">
      <c r="A2" s="64"/>
      <c r="B2" s="67"/>
      <c r="C2" s="67"/>
      <c r="D2" s="67"/>
      <c r="E2" s="64"/>
      <c r="F2" s="64"/>
      <c r="G2" s="67"/>
      <c r="H2" s="66" t="s">
        <v>861</v>
      </c>
      <c r="I2" s="66"/>
      <c r="J2" s="66" t="s">
        <v>862</v>
      </c>
      <c r="K2" s="64"/>
      <c r="L2" s="66" t="s">
        <v>534</v>
      </c>
      <c r="M2" s="64"/>
      <c r="N2" s="66" t="s">
        <v>694</v>
      </c>
      <c r="O2" s="64"/>
      <c r="P2" s="66" t="s">
        <v>779</v>
      </c>
      <c r="Q2" s="64"/>
      <c r="R2" s="66" t="s">
        <v>783</v>
      </c>
      <c r="S2" s="64"/>
      <c r="T2" s="66" t="s">
        <v>174</v>
      </c>
      <c r="U2" s="64"/>
      <c r="V2" s="66" t="s">
        <v>168</v>
      </c>
      <c r="W2" s="66"/>
      <c r="X2" s="66" t="s">
        <v>169</v>
      </c>
      <c r="Y2" s="64"/>
      <c r="Z2" s="66" t="s">
        <v>170</v>
      </c>
      <c r="AA2" s="64"/>
      <c r="AB2" s="66" t="s">
        <v>171</v>
      </c>
      <c r="AC2" s="64"/>
      <c r="AD2" s="66" t="s">
        <v>172</v>
      </c>
      <c r="AE2" s="64"/>
      <c r="AF2" s="66" t="s">
        <v>173</v>
      </c>
      <c r="AG2" s="64"/>
      <c r="AH2" s="66" t="s">
        <v>175</v>
      </c>
      <c r="AI2" s="64"/>
    </row>
    <row r="3" spans="1:35">
      <c r="A3" s="64"/>
      <c r="B3" s="67"/>
      <c r="C3" s="67"/>
      <c r="D3" s="67"/>
      <c r="E3" s="64"/>
      <c r="F3" s="64"/>
      <c r="G3" s="67"/>
      <c r="H3" s="13" t="s">
        <v>4</v>
      </c>
      <c r="I3" s="13" t="s">
        <v>5</v>
      </c>
      <c r="J3" s="13" t="s">
        <v>4</v>
      </c>
      <c r="K3" s="13" t="s">
        <v>5</v>
      </c>
      <c r="L3" s="13" t="s">
        <v>4</v>
      </c>
      <c r="M3" s="13" t="s">
        <v>5</v>
      </c>
      <c r="N3" s="13" t="s">
        <v>4</v>
      </c>
      <c r="O3" s="13" t="s">
        <v>5</v>
      </c>
      <c r="P3" s="13" t="s">
        <v>4</v>
      </c>
      <c r="Q3" s="13" t="s">
        <v>5</v>
      </c>
      <c r="R3" s="13" t="s">
        <v>4</v>
      </c>
      <c r="S3" s="13" t="s">
        <v>5</v>
      </c>
      <c r="T3" s="13" t="s">
        <v>4</v>
      </c>
      <c r="U3" s="13" t="s">
        <v>5</v>
      </c>
      <c r="V3" s="13" t="s">
        <v>4</v>
      </c>
      <c r="W3" s="13" t="s">
        <v>5</v>
      </c>
      <c r="X3" s="13" t="s">
        <v>4</v>
      </c>
      <c r="Y3" s="13" t="s">
        <v>5</v>
      </c>
      <c r="Z3" s="13" t="s">
        <v>4</v>
      </c>
      <c r="AA3" s="13" t="s">
        <v>5</v>
      </c>
      <c r="AB3" s="13" t="s">
        <v>4</v>
      </c>
      <c r="AC3" s="13" t="s">
        <v>5</v>
      </c>
      <c r="AD3" s="13" t="s">
        <v>4</v>
      </c>
      <c r="AE3" s="13" t="s">
        <v>5</v>
      </c>
      <c r="AF3" s="13" t="s">
        <v>4</v>
      </c>
      <c r="AG3" s="13" t="s">
        <v>5</v>
      </c>
      <c r="AH3" s="13" t="s">
        <v>4</v>
      </c>
      <c r="AI3" s="13" t="s">
        <v>5</v>
      </c>
    </row>
    <row r="4" spans="1:35">
      <c r="A4" s="13">
        <v>1</v>
      </c>
      <c r="B4" s="12" t="s">
        <v>56</v>
      </c>
      <c r="C4" s="12" t="s">
        <v>57</v>
      </c>
      <c r="D4" s="12">
        <v>3</v>
      </c>
      <c r="E4" s="16" t="s">
        <v>177</v>
      </c>
      <c r="F4" s="26" t="s">
        <v>539</v>
      </c>
      <c r="G4" s="11">
        <f t="shared" ref="G4:G42" si="0">MAX(I4,K4)+SUM(M4:U4)+MAX(W4,Y4)+SUM(AA4:AI4)</f>
        <v>1240</v>
      </c>
      <c r="H4" s="12"/>
      <c r="I4" s="23">
        <f>IF(H4="",0,IF(H4="優勝",[2]点数換算表!$B$2,IF(H4="準優勝",[2]点数換算表!$C$2,IF(H4="ベスト4",[2]点数換算表!$D$2,[2]点数換算表!$E$2))))</f>
        <v>0</v>
      </c>
      <c r="J4" s="12"/>
      <c r="K4" s="11">
        <f>IF(J4="",0,IF(J4="優勝",[2]点数換算表!$B$3,IF(J4="準優勝",[2]点数換算表!$C$3,IF(J4="ベスト4",[2]点数換算表!$D$3,[2]点数換算表!$E$3))))</f>
        <v>0</v>
      </c>
      <c r="L4" s="12" t="s">
        <v>8</v>
      </c>
      <c r="M4" s="11">
        <f>IF(L4="",0,IF(L4="優勝",[2]点数換算表!$B$4,IF(L4="準優勝",[2]点数換算表!$C$4,IF(L4="ベスト4",[2]点数換算表!$D$4,IF(L4="ベスト8",[2]点数換算表!$E$4,IF(L4="ベスト16",[2]点数換算表!$F$4,""))))))</f>
        <v>80</v>
      </c>
      <c r="N4" s="12" t="s">
        <v>6</v>
      </c>
      <c r="O4" s="11">
        <f>IF(N4="",0,IF(N4="優勝",[2]点数換算表!$B$5,IF(N4="準優勝",[2]点数換算表!$C$5,IF(N4="ベスト4",[2]点数換算表!$D$5,IF(N4="ベスト8",[2]点数換算表!$E$5,IF(N4="ベスト16",[2]点数換算表!$F$5,IF(N4="ベスト32",[2]点数換算表!$G$5,"")))))))</f>
        <v>200</v>
      </c>
      <c r="P4" s="12" t="s">
        <v>9</v>
      </c>
      <c r="Q4" s="11">
        <f>IF(P4="",0,IF(P4="優勝",[2]点数換算表!$B$6,IF(P4="準優勝",[2]点数換算表!$C$6,IF(P4="ベスト4",[2]点数換算表!$D$6,IF(P4="ベスト8",[2]点数換算表!$E$6,IF(P4="ベスト16",[2]点数換算表!$F$6,IF(P4="ベスト32",[2]点数換算表!$G$6,"")))))))</f>
        <v>300</v>
      </c>
      <c r="R4" s="12"/>
      <c r="S4" s="11">
        <f>IF(R4="",0,IF(R4="優勝",[2]点数換算表!$B$7,IF(R4="準優勝",[2]点数換算表!$C$7,IF(R4="ベスト4",[2]点数換算表!$D$7,IF(R4="ベスト8",[2]点数換算表!$E$7,[2]点数換算表!$F$7)))))</f>
        <v>0</v>
      </c>
      <c r="T4" s="12" t="s">
        <v>9</v>
      </c>
      <c r="U4" s="11">
        <f>IF(T4="",0,IF(T4="優勝",[2]点数換算表!$B$8,IF(T4="準優勝",[2]点数換算表!$C$8,IF(T4="ベスト4",[2]点数換算表!$D$8,IF(T4="ベスト8",[2]点数換算表!$E$8,[2]点数換算表!$F$8)))))</f>
        <v>100</v>
      </c>
      <c r="V4" s="12"/>
      <c r="W4" s="23">
        <f>IF(V4="",0,IF(V4="優勝",[2]点数換算表!$B$13,IF(V4="準優勝",[2]点数換算表!$C$13,IF(V4="ベスト4",[2]点数換算表!$D$13,[2]点数換算表!$E$13))))</f>
        <v>0</v>
      </c>
      <c r="X4" s="12"/>
      <c r="Y4" s="11">
        <f>IF(X4="",0,IF(X4="優勝",[2]点数換算表!$B$14,IF(X4="準優勝",[2]点数換算表!$C$14,IF(X4="ベスト4",[2]点数換算表!$D$14,[2]点数換算表!$E$14))))</f>
        <v>0</v>
      </c>
      <c r="Z4" s="12" t="s">
        <v>10</v>
      </c>
      <c r="AA4" s="11">
        <f>IF(Z4="",0,IF(Z4="優勝",[2]点数換算表!$B$15,IF(Z4="準優勝",[2]点数換算表!$C$15,IF(Z4="ベスト4",[2]点数換算表!$D$15,IF(Z4="ベスト8",[2]点数換算表!$E$15,IF(Z4="ベスト16",[2]点数換算表!$F$15,""))))))</f>
        <v>80</v>
      </c>
      <c r="AB4" s="12" t="s">
        <v>6</v>
      </c>
      <c r="AC4" s="11">
        <f>IF(AB4="",0,IF(AB4="優勝",[2]点数換算表!$B$16,IF(AB4="準優勝",[2]点数換算表!$C$16,IF(AB4="ベスト4",[2]点数換算表!$D$16,IF(AB4="ベスト8",[2]点数換算表!$E$16,IF(AB4="ベスト16",[2]点数換算表!$F$16,IF(AB4="ベスト32",[2]点数換算表!$G$16,"")))))))</f>
        <v>160</v>
      </c>
      <c r="AD4" s="12" t="s">
        <v>6</v>
      </c>
      <c r="AE4" s="11">
        <f>IF(AD4="",0,IF(AD4="優勝",[2]点数換算表!$B$17,IF(AD4="準優勝",[2]点数換算表!$C$17,IF(AD4="ベスト4",[2]点数換算表!$D$17,IF(AD4="ベスト8",[2]点数換算表!$E$17,IF(AD4="ベスト16",[2]点数換算表!$F$17,IF(AD4="ベスト32",[2]点数換算表!$G$17,"")))))))</f>
        <v>320</v>
      </c>
      <c r="AF4" s="12"/>
      <c r="AG4" s="11">
        <f>IF(AF4="",0,IF(AF4="優勝",[2]点数換算表!$B$18,IF(AF4="準優勝",[2]点数換算表!$C$18,IF(AF4="ベスト4",[2]点数換算表!$D$18,IF(AF4="ベスト8",[2]点数換算表!$E$18,[2]点数換算表!$F$18)))))</f>
        <v>0</v>
      </c>
      <c r="AH4" s="12"/>
      <c r="AI4" s="11">
        <f>IF(AH4="",0,IF(AH4="優勝",[2]点数換算表!$B$19,IF(AH4="準優勝",[2]点数換算表!$C$19,IF(AH4="ベスト4",[2]点数換算表!$D$19,IF(AH4="ベスト8",[2]点数換算表!$E$19,[2]点数換算表!$F$19)))))</f>
        <v>0</v>
      </c>
    </row>
    <row r="5" spans="1:35">
      <c r="A5" s="13">
        <v>2</v>
      </c>
      <c r="B5" s="12" t="s">
        <v>31</v>
      </c>
      <c r="C5" s="12" t="s">
        <v>58</v>
      </c>
      <c r="D5" s="12">
        <v>3</v>
      </c>
      <c r="E5" s="16" t="s">
        <v>177</v>
      </c>
      <c r="F5" s="26" t="s">
        <v>539</v>
      </c>
      <c r="G5" s="11">
        <f t="shared" si="0"/>
        <v>1240</v>
      </c>
      <c r="H5" s="12"/>
      <c r="I5" s="23">
        <f>IF(H5="",0,IF(H5="優勝",[2]点数換算表!$B$2,IF(H5="準優勝",[2]点数換算表!$C$2,IF(H5="ベスト4",[2]点数換算表!$D$2,[2]点数換算表!$E$2))))</f>
        <v>0</v>
      </c>
      <c r="J5" s="12"/>
      <c r="K5" s="11">
        <f>IF(J5="",0,IF(J5="優勝",[2]点数換算表!$B$3,IF(J5="準優勝",[2]点数換算表!$C$3,IF(J5="ベスト4",[2]点数換算表!$D$3,[2]点数換算表!$E$3))))</f>
        <v>0</v>
      </c>
      <c r="L5" s="12" t="s">
        <v>8</v>
      </c>
      <c r="M5" s="11">
        <f>IF(L5="",0,IF(L5="優勝",[2]点数換算表!$B$4,IF(L5="準優勝",[2]点数換算表!$C$4,IF(L5="ベスト4",[2]点数換算表!$D$4,IF(L5="ベスト8",[2]点数換算表!$E$4,IF(L5="ベスト16",[2]点数換算表!$F$4,""))))))</f>
        <v>80</v>
      </c>
      <c r="N5" s="12" t="s">
        <v>6</v>
      </c>
      <c r="O5" s="11">
        <f>IF(N5="",0,IF(N5="優勝",[2]点数換算表!$B$5,IF(N5="準優勝",[2]点数換算表!$C$5,IF(N5="ベスト4",[2]点数換算表!$D$5,IF(N5="ベスト8",[2]点数換算表!$E$5,IF(N5="ベスト16",[2]点数換算表!$F$5,IF(N5="ベスト32",[2]点数換算表!$G$5,"")))))))</f>
        <v>200</v>
      </c>
      <c r="P5" s="12" t="s">
        <v>9</v>
      </c>
      <c r="Q5" s="11">
        <f>IF(P5="",0,IF(P5="優勝",[2]点数換算表!$B$6,IF(P5="準優勝",[2]点数換算表!$C$6,IF(P5="ベスト4",[2]点数換算表!$D$6,IF(P5="ベスト8",[2]点数換算表!$E$6,IF(P5="ベスト16",[2]点数換算表!$F$6,IF(P5="ベスト32",[2]点数換算表!$G$6,"")))))))</f>
        <v>300</v>
      </c>
      <c r="R5" s="12"/>
      <c r="S5" s="11">
        <f>IF(R5="",0,IF(R5="優勝",[2]点数換算表!$B$7,IF(R5="準優勝",[2]点数換算表!$C$7,IF(R5="ベスト4",[2]点数換算表!$D$7,IF(R5="ベスト8",[2]点数換算表!$E$7,[2]点数換算表!$F$7)))))</f>
        <v>0</v>
      </c>
      <c r="T5" s="12" t="s">
        <v>9</v>
      </c>
      <c r="U5" s="11">
        <f>IF(T5="",0,IF(T5="優勝",[2]点数換算表!$B$8,IF(T5="準優勝",[2]点数換算表!$C$8,IF(T5="ベスト4",[2]点数換算表!$D$8,IF(T5="ベスト8",[2]点数換算表!$E$8,[2]点数換算表!$F$8)))))</f>
        <v>100</v>
      </c>
      <c r="V5" s="12"/>
      <c r="W5" s="23">
        <f>IF(V5="",0,IF(V5="優勝",[2]点数換算表!$B$13,IF(V5="準優勝",[2]点数換算表!$C$13,IF(V5="ベスト4",[2]点数換算表!$D$13,[2]点数換算表!$E$13))))</f>
        <v>0</v>
      </c>
      <c r="X5" s="12"/>
      <c r="Y5" s="11">
        <f>IF(X5="",0,IF(X5="優勝",[2]点数換算表!$B$14,IF(X5="準優勝",[2]点数換算表!$C$14,IF(X5="ベスト4",[2]点数換算表!$D$14,[2]点数換算表!$E$14))))</f>
        <v>0</v>
      </c>
      <c r="Z5" s="12" t="s">
        <v>10</v>
      </c>
      <c r="AA5" s="11">
        <f>IF(Z5="",0,IF(Z5="優勝",[2]点数換算表!$B$15,IF(Z5="準優勝",[2]点数換算表!$C$15,IF(Z5="ベスト4",[2]点数換算表!$D$15,IF(Z5="ベスト8",[2]点数換算表!$E$15,IF(Z5="ベスト16",[2]点数換算表!$F$15,""))))))</f>
        <v>80</v>
      </c>
      <c r="AB5" s="12" t="s">
        <v>6</v>
      </c>
      <c r="AC5" s="11">
        <f>IF(AB5="",0,IF(AB5="優勝",[2]点数換算表!$B$16,IF(AB5="準優勝",[2]点数換算表!$C$16,IF(AB5="ベスト4",[2]点数換算表!$D$16,IF(AB5="ベスト8",[2]点数換算表!$E$16,IF(AB5="ベスト16",[2]点数換算表!$F$16,IF(AB5="ベスト32",[2]点数換算表!$G$16,"")))))))</f>
        <v>160</v>
      </c>
      <c r="AD5" s="12" t="s">
        <v>6</v>
      </c>
      <c r="AE5" s="11">
        <f>IF(AD5="",0,IF(AD5="優勝",[2]点数換算表!$B$17,IF(AD5="準優勝",[2]点数換算表!$C$17,IF(AD5="ベスト4",[2]点数換算表!$D$17,IF(AD5="ベスト8",[2]点数換算表!$E$17,IF(AD5="ベスト16",[2]点数換算表!$F$17,IF(AD5="ベスト32",[2]点数換算表!$G$17,"")))))))</f>
        <v>320</v>
      </c>
      <c r="AF5" s="12"/>
      <c r="AG5" s="11">
        <f>IF(AF5="",0,IF(AF5="優勝",[2]点数換算表!$B$18,IF(AF5="準優勝",[2]点数換算表!$C$18,IF(AF5="ベスト4",[2]点数換算表!$D$18,IF(AF5="ベスト8",[2]点数換算表!$E$18,[2]点数換算表!$F$18)))))</f>
        <v>0</v>
      </c>
      <c r="AH5" s="12"/>
      <c r="AI5" s="11">
        <f>IF(AH5="",0,IF(AH5="優勝",[2]点数換算表!$B$19,IF(AH5="準優勝",[2]点数換算表!$C$19,IF(AH5="ベスト4",[2]点数換算表!$D$19,IF(AH5="ベスト8",[2]点数換算表!$E$19,[2]点数換算表!$F$19)))))</f>
        <v>0</v>
      </c>
    </row>
    <row r="6" spans="1:35">
      <c r="A6" s="13">
        <v>3</v>
      </c>
      <c r="B6" s="12" t="s">
        <v>54</v>
      </c>
      <c r="C6" s="12" t="s">
        <v>51</v>
      </c>
      <c r="D6" s="12">
        <v>3</v>
      </c>
      <c r="E6" s="16" t="s">
        <v>177</v>
      </c>
      <c r="F6" s="26" t="s">
        <v>539</v>
      </c>
      <c r="G6" s="11">
        <f t="shared" si="0"/>
        <v>1236</v>
      </c>
      <c r="H6" s="12"/>
      <c r="I6" s="23">
        <f>IF(H6="",0,IF(H6="優勝",[2]点数換算表!$B$2,IF(H6="準優勝",[2]点数換算表!$C$2,IF(H6="ベスト4",[2]点数換算表!$D$2,[2]点数換算表!$E$2))))</f>
        <v>0</v>
      </c>
      <c r="J6" s="12"/>
      <c r="K6" s="11">
        <f>IF(J6="",0,IF(J6="優勝",[2]点数換算表!$B$3,IF(J6="準優勝",[2]点数換算表!$C$3,IF(J6="ベスト4",[2]点数換算表!$D$3,[2]点数換算表!$E$3))))</f>
        <v>0</v>
      </c>
      <c r="L6" s="12" t="s">
        <v>9</v>
      </c>
      <c r="M6" s="11">
        <f>IF(L6="",0,IF(L6="優勝",[2]点数換算表!$B$4,IF(L6="準優勝",[2]点数換算表!$C$4,IF(L6="ベスト4",[2]点数換算表!$D$4,IF(L6="ベスト8",[2]点数換算表!$E$4,IF(L6="ベスト16",[2]点数換算表!$F$4,""))))))</f>
        <v>40</v>
      </c>
      <c r="N6" s="12" t="s">
        <v>10</v>
      </c>
      <c r="O6" s="11">
        <f>IF(N6="",0,IF(N6="優勝",[2]点数換算表!$B$5,IF(N6="準優勝",[2]点数換算表!$C$5,IF(N6="ベスト4",[2]点数換算表!$D$5,IF(N6="ベスト8",[2]点数換算表!$E$5,IF(N6="ベスト16",[2]点数換算表!$F$5,IF(N6="ベスト32",[2]点数換算表!$G$5,"")))))))</f>
        <v>300</v>
      </c>
      <c r="P6" s="12" t="s">
        <v>10</v>
      </c>
      <c r="Q6" s="11">
        <f>IF(P6="",0,IF(P6="優勝",[2]点数換算表!$B$6,IF(P6="準優勝",[2]点数換算表!$C$6,IF(P6="ベスト4",[2]点数換算表!$D$6,IF(P6="ベスト8",[2]点数換算表!$E$6,IF(P6="ベスト16",[2]点数換算表!$F$6,IF(P6="ベスト32",[2]点数換算表!$G$6,"")))))))</f>
        <v>600</v>
      </c>
      <c r="R6" s="12"/>
      <c r="S6" s="11">
        <f>IF(R6="",0,IF(R6="優勝",[2]点数換算表!$B$7,IF(R6="準優勝",[2]点数換算表!$C$7,IF(R6="ベスト4",[2]点数換算表!$D$7,IF(R6="ベスト8",[2]点数換算表!$E$7,[2]点数換算表!$F$7)))))</f>
        <v>0</v>
      </c>
      <c r="T6" s="12"/>
      <c r="U6" s="11">
        <f>IF(T6="",0,IF(T6="優勝",[2]点数換算表!$B$8,IF(T6="準優勝",[2]点数換算表!$C$8,IF(T6="ベスト4",[2]点数換算表!$D$8,IF(T6="ベスト8",[2]点数換算表!$E$8,[2]点数換算表!$F$8)))))</f>
        <v>0</v>
      </c>
      <c r="V6" s="12"/>
      <c r="W6" s="23">
        <f>IF(V6="",0,IF(V6="優勝",[2]点数換算表!$B$13,IF(V6="準優勝",[2]点数換算表!$C$13,IF(V6="ベスト4",[2]点数換算表!$D$13,[2]点数換算表!$E$13))))</f>
        <v>0</v>
      </c>
      <c r="X6" s="12"/>
      <c r="Y6" s="11">
        <f>IF(X6="",0,IF(X6="優勝",[2]点数換算表!$B$14,IF(X6="準優勝",[2]点数換算表!$C$14,IF(X6="ベスト4",[2]点数換算表!$D$14,[2]点数換算表!$E$14))))</f>
        <v>0</v>
      </c>
      <c r="Z6" s="12" t="s">
        <v>7</v>
      </c>
      <c r="AA6" s="11">
        <f>IF(Z6="",0,IF(Z6="優勝",[2]点数換算表!$B$15,IF(Z6="準優勝",[2]点数換算表!$C$15,IF(Z6="ベスト4",[2]点数換算表!$D$15,IF(Z6="ベスト8",[2]点数換算表!$E$15,IF(Z6="ベスト16",[2]点数換算表!$F$15,""))))))</f>
        <v>16</v>
      </c>
      <c r="AB6" s="12" t="s">
        <v>135</v>
      </c>
      <c r="AC6" s="11">
        <f>IF(AB6="",0,IF(AB6="優勝",[2]点数換算表!$B$16,IF(AB6="準優勝",[2]点数換算表!$C$16,IF(AB6="ベスト4",[2]点数換算表!$D$16,IF(AB6="ベスト8",[2]点数換算表!$E$16,IF(AB6="ベスト16",[2]点数換算表!$F$16,IF(AB6="ベスト32",[2]点数換算表!$G$16,"")))))))</f>
        <v>40</v>
      </c>
      <c r="AD6" s="12" t="s">
        <v>9</v>
      </c>
      <c r="AE6" s="11">
        <f>IF(AD6="",0,IF(AD6="優勝",[2]点数換算表!$B$17,IF(AD6="準優勝",[2]点数換算表!$C$17,IF(AD6="ベスト4",[2]点数換算表!$D$17,IF(AD6="ベスト8",[2]点数換算表!$E$17,IF(AD6="ベスト16",[2]点数換算表!$F$17,IF(AD6="ベスト32",[2]点数換算表!$G$17,"")))))))</f>
        <v>240</v>
      </c>
      <c r="AF6" s="12"/>
      <c r="AG6" s="11">
        <f>IF(AF6="",0,IF(AF6="優勝",[2]点数換算表!$B$18,IF(AF6="準優勝",[2]点数換算表!$C$18,IF(AF6="ベスト4",[2]点数換算表!$D$18,IF(AF6="ベスト8",[2]点数換算表!$E$18,[2]点数換算表!$F$18)))))</f>
        <v>0</v>
      </c>
      <c r="AH6" s="12"/>
      <c r="AI6" s="11">
        <f>IF(AH6="",0,IF(AH6="優勝",[2]点数換算表!$B$19,IF(AH6="準優勝",[2]点数換算表!$C$19,IF(AH6="ベスト4",[2]点数換算表!$D$19,IF(AH6="ベスト8",[2]点数換算表!$E$19,[2]点数換算表!$F$19)))))</f>
        <v>0</v>
      </c>
    </row>
    <row r="7" spans="1:35">
      <c r="A7" s="13">
        <v>4</v>
      </c>
      <c r="B7" s="12" t="s">
        <v>90</v>
      </c>
      <c r="C7" s="12" t="s">
        <v>49</v>
      </c>
      <c r="D7" s="12">
        <v>2</v>
      </c>
      <c r="E7" s="16" t="s">
        <v>177</v>
      </c>
      <c r="F7" s="26" t="s">
        <v>539</v>
      </c>
      <c r="G7" s="11">
        <f t="shared" si="0"/>
        <v>1226</v>
      </c>
      <c r="H7" s="12"/>
      <c r="I7" s="23">
        <f>IF(H7="",0,IF(H7="優勝",[2]点数換算表!$B$2,IF(H7="準優勝",[2]点数換算表!$C$2,IF(H7="ベスト4",[2]点数換算表!$D$2,[2]点数換算表!$E$2))))</f>
        <v>0</v>
      </c>
      <c r="J7" s="12"/>
      <c r="K7" s="11">
        <f>IF(J7="",0,IF(J7="優勝",[2]点数換算表!$B$3,IF(J7="準優勝",[2]点数換算表!$C$3,IF(J7="ベスト4",[2]点数換算表!$D$3,[2]点数換算表!$E$3))))</f>
        <v>0</v>
      </c>
      <c r="L7" s="12" t="s">
        <v>10</v>
      </c>
      <c r="M7" s="11">
        <f>IF(L7="",0,IF(L7="優勝",[2]点数換算表!$B$4,IF(L7="準優勝",[2]点数換算表!$C$4,IF(L7="ベスト4",[2]点数換算表!$D$4,IF(L7="ベスト8",[2]点数換算表!$E$4,IF(L7="ベスト16",[2]点数換算表!$F$4,""))))))</f>
        <v>100</v>
      </c>
      <c r="N7" s="12" t="s">
        <v>8</v>
      </c>
      <c r="O7" s="11">
        <f>IF(N7="",0,IF(N7="優勝",[2]点数換算表!$B$5,IF(N7="準優勝",[2]点数換算表!$C$5,IF(N7="ベスト4",[2]点数換算表!$D$5,IF(N7="ベスト8",[2]点数換算表!$E$5,IF(N7="ベスト16",[2]点数換算表!$F$5,IF(N7="ベスト32",[2]点数換算表!$G$5,"")))))))</f>
        <v>250</v>
      </c>
      <c r="P7" s="12" t="s">
        <v>8</v>
      </c>
      <c r="Q7" s="11">
        <f>IF(P7="",0,IF(P7="優勝",[2]点数換算表!$B$6,IF(P7="準優勝",[2]点数換算表!$C$6,IF(P7="ベスト4",[2]点数換算表!$D$6,IF(P7="ベスト8",[2]点数換算表!$E$6,IF(P7="ベスト16",[2]点数換算表!$F$6,IF(P7="ベスト32",[2]点数換算表!$G$6,"")))))))</f>
        <v>500</v>
      </c>
      <c r="R7" s="12"/>
      <c r="S7" s="11">
        <f>IF(R7="",0,IF(R7="優勝",[2]点数換算表!$B$7,IF(R7="準優勝",[2]点数換算表!$C$7,IF(R7="ベスト4",[2]点数換算表!$D$7,IF(R7="ベスト8",[2]点数換算表!$E$7,[2]点数換算表!$F$7)))))</f>
        <v>0</v>
      </c>
      <c r="T7" s="12"/>
      <c r="U7" s="11">
        <f>IF(T7="",0,IF(T7="優勝",[2]点数換算表!$B$8,IF(T7="準優勝",[2]点数換算表!$C$8,IF(T7="ベスト4",[2]点数換算表!$D$8,IF(T7="ベスト8",[2]点数換算表!$E$8,[2]点数換算表!$F$8)))))</f>
        <v>0</v>
      </c>
      <c r="V7" s="12"/>
      <c r="W7" s="23">
        <f>IF(V7="",0,IF(V7="優勝",[2]点数換算表!$B$13,IF(V7="準優勝",[2]点数換算表!$C$13,IF(V7="ベスト4",[2]点数換算表!$D$13,[2]点数換算表!$E$13))))</f>
        <v>0</v>
      </c>
      <c r="X7" s="12"/>
      <c r="Y7" s="11">
        <f>IF(X7="",0,IF(X7="優勝",[2]点数換算表!$B$14,IF(X7="準優勝",[2]点数換算表!$C$14,IF(X7="ベスト4",[2]点数換算表!$D$14,[2]点数換算表!$E$14))))</f>
        <v>0</v>
      </c>
      <c r="Z7" s="12" t="s">
        <v>7</v>
      </c>
      <c r="AA7" s="11">
        <f>IF(Z7="",0,IF(Z7="優勝",[2]点数換算表!$B$15,IF(Z7="準優勝",[2]点数換算表!$C$15,IF(Z7="ベスト4",[2]点数換算表!$D$15,IF(Z7="ベスト8",[2]点数換算表!$E$15,IF(Z7="ベスト16",[2]点数換算表!$F$15,""))))))</f>
        <v>16</v>
      </c>
      <c r="AB7" s="12" t="s">
        <v>9</v>
      </c>
      <c r="AC7" s="11">
        <f>IF(AB7="",0,IF(AB7="優勝",[2]点数換算表!$B$16,IF(AB7="準優勝",[2]点数換算表!$C$16,IF(AB7="ベスト4",[2]点数換算表!$D$16,IF(AB7="ベスト8",[2]点数換算表!$E$16,IF(AB7="ベスト16",[2]点数換算表!$F$16,IF(AB7="ベスト32",[2]点数換算表!$G$16,"")))))))</f>
        <v>120</v>
      </c>
      <c r="AD7" s="12" t="s">
        <v>9</v>
      </c>
      <c r="AE7" s="11">
        <f>IF(AD7="",0,IF(AD7="優勝",[2]点数換算表!$B$17,IF(AD7="準優勝",[2]点数換算表!$C$17,IF(AD7="ベスト4",[2]点数換算表!$D$17,IF(AD7="ベスト8",[2]点数換算表!$E$17,IF(AD7="ベスト16",[2]点数換算表!$F$17,IF(AD7="ベスト32",[2]点数換算表!$G$17,"")))))))</f>
        <v>240</v>
      </c>
      <c r="AF7" s="12"/>
      <c r="AG7" s="11">
        <f>IF(AF7="",0,IF(AF7="優勝",[2]点数換算表!$B$18,IF(AF7="準優勝",[2]点数換算表!$C$18,IF(AF7="ベスト4",[2]点数換算表!$D$18,IF(AF7="ベスト8",[2]点数換算表!$E$18,[2]点数換算表!$F$18)))))</f>
        <v>0</v>
      </c>
      <c r="AH7" s="12"/>
      <c r="AI7" s="11">
        <f>IF(AH7="",0,IF(AH7="優勝",[2]点数換算表!$B$19,IF(AH7="準優勝",[2]点数換算表!$C$19,IF(AH7="ベスト4",[2]点数換算表!$D$19,IF(AH7="ベスト8",[2]点数換算表!$E$19,[2]点数換算表!$F$19)))))</f>
        <v>0</v>
      </c>
    </row>
    <row r="8" spans="1:35">
      <c r="A8" s="13">
        <v>5</v>
      </c>
      <c r="B8" s="12" t="s">
        <v>145</v>
      </c>
      <c r="C8" s="12" t="s">
        <v>49</v>
      </c>
      <c r="D8" s="12">
        <v>2</v>
      </c>
      <c r="E8" s="16" t="s">
        <v>177</v>
      </c>
      <c r="F8" s="26" t="s">
        <v>539</v>
      </c>
      <c r="G8" s="11">
        <f t="shared" si="0"/>
        <v>1226</v>
      </c>
      <c r="H8" s="12"/>
      <c r="I8" s="23">
        <f>IF(H8="",0,IF(H8="優勝",[2]点数換算表!$B$2,IF(H8="準優勝",[2]点数換算表!$C$2,IF(H8="ベスト4",[2]点数換算表!$D$2,[2]点数換算表!$E$2))))</f>
        <v>0</v>
      </c>
      <c r="J8" s="12"/>
      <c r="K8" s="11">
        <f>IF(J8="",0,IF(J8="優勝",[2]点数換算表!$B$3,IF(J8="準優勝",[2]点数換算表!$C$3,IF(J8="ベスト4",[2]点数換算表!$D$3,[2]点数換算表!$E$3))))</f>
        <v>0</v>
      </c>
      <c r="L8" s="12" t="s">
        <v>10</v>
      </c>
      <c r="M8" s="11">
        <f>IF(L8="",0,IF(L8="優勝",[2]点数換算表!$B$4,IF(L8="準優勝",[2]点数換算表!$C$4,IF(L8="ベスト4",[2]点数換算表!$D$4,IF(L8="ベスト8",[2]点数換算表!$E$4,IF(L8="ベスト16",[2]点数換算表!$F$4,""))))))</f>
        <v>100</v>
      </c>
      <c r="N8" s="12" t="s">
        <v>8</v>
      </c>
      <c r="O8" s="11">
        <f>IF(N8="",0,IF(N8="優勝",[2]点数換算表!$B$5,IF(N8="準優勝",[2]点数換算表!$C$5,IF(N8="ベスト4",[2]点数換算表!$D$5,IF(N8="ベスト8",[2]点数換算表!$E$5,IF(N8="ベスト16",[2]点数換算表!$F$5,IF(N8="ベスト32",[2]点数換算表!$G$5,"")))))))</f>
        <v>250</v>
      </c>
      <c r="P8" s="12" t="s">
        <v>8</v>
      </c>
      <c r="Q8" s="11">
        <f>IF(P8="",0,IF(P8="優勝",[2]点数換算表!$B$6,IF(P8="準優勝",[2]点数換算表!$C$6,IF(P8="ベスト4",[2]点数換算表!$D$6,IF(P8="ベスト8",[2]点数換算表!$E$6,IF(P8="ベスト16",[2]点数換算表!$F$6,IF(P8="ベスト32",[2]点数換算表!$G$6,"")))))))</f>
        <v>500</v>
      </c>
      <c r="R8" s="12"/>
      <c r="S8" s="11">
        <f>IF(R8="",0,IF(R8="優勝",[2]点数換算表!$B$7,IF(R8="準優勝",[2]点数換算表!$C$7,IF(R8="ベスト4",[2]点数換算表!$D$7,IF(R8="ベスト8",[2]点数換算表!$E$7,[2]点数換算表!$F$7)))))</f>
        <v>0</v>
      </c>
      <c r="T8" s="12"/>
      <c r="U8" s="11">
        <f>IF(T8="",0,IF(T8="優勝",[2]点数換算表!$B$8,IF(T8="準優勝",[2]点数換算表!$C$8,IF(T8="ベスト4",[2]点数換算表!$D$8,IF(T8="ベスト8",[2]点数換算表!$E$8,[2]点数換算表!$F$8)))))</f>
        <v>0</v>
      </c>
      <c r="V8" s="12"/>
      <c r="W8" s="23">
        <f>IF(V8="",0,IF(V8="優勝",[2]点数換算表!$B$13,IF(V8="準優勝",[2]点数換算表!$C$13,IF(V8="ベスト4",[2]点数換算表!$D$13,[2]点数換算表!$E$13))))</f>
        <v>0</v>
      </c>
      <c r="X8" s="12"/>
      <c r="Y8" s="11">
        <f>IF(X8="",0,IF(X8="優勝",[2]点数換算表!$B$14,IF(X8="準優勝",[2]点数換算表!$C$14,IF(X8="ベスト4",[2]点数換算表!$D$14,[2]点数換算表!$E$14))))</f>
        <v>0</v>
      </c>
      <c r="Z8" s="12" t="s">
        <v>7</v>
      </c>
      <c r="AA8" s="11">
        <f>IF(Z8="",0,IF(Z8="優勝",[2]点数換算表!$B$15,IF(Z8="準優勝",[2]点数換算表!$C$15,IF(Z8="ベスト4",[2]点数換算表!$D$15,IF(Z8="ベスト8",[2]点数換算表!$E$15,IF(Z8="ベスト16",[2]点数換算表!$F$15,""))))))</f>
        <v>16</v>
      </c>
      <c r="AB8" s="12" t="s">
        <v>9</v>
      </c>
      <c r="AC8" s="11">
        <f>IF(AB8="",0,IF(AB8="優勝",[2]点数換算表!$B$16,IF(AB8="準優勝",[2]点数換算表!$C$16,IF(AB8="ベスト4",[2]点数換算表!$D$16,IF(AB8="ベスト8",[2]点数換算表!$E$16,IF(AB8="ベスト16",[2]点数換算表!$F$16,IF(AB8="ベスト32",[2]点数換算表!$G$16,"")))))))</f>
        <v>120</v>
      </c>
      <c r="AD8" s="12" t="s">
        <v>9</v>
      </c>
      <c r="AE8" s="11">
        <f>IF(AD8="",0,IF(AD8="優勝",[2]点数換算表!$B$17,IF(AD8="準優勝",[2]点数換算表!$C$17,IF(AD8="ベスト4",[2]点数換算表!$D$17,IF(AD8="ベスト8",[2]点数換算表!$E$17,IF(AD8="ベスト16",[2]点数換算表!$F$17,IF(AD8="ベスト32",[2]点数換算表!$G$17,"")))))))</f>
        <v>240</v>
      </c>
      <c r="AF8" s="12"/>
      <c r="AG8" s="11">
        <f>IF(AF8="",0,IF(AF8="優勝",[2]点数換算表!$B$18,IF(AF8="準優勝",[2]点数換算表!$C$18,IF(AF8="ベスト4",[2]点数換算表!$D$18,IF(AF8="ベスト8",[2]点数換算表!$E$18,[2]点数換算表!$F$18)))))</f>
        <v>0</v>
      </c>
      <c r="AH8" s="12"/>
      <c r="AI8" s="11">
        <f>IF(AH8="",0,IF(AH8="優勝",[2]点数換算表!$B$19,IF(AH8="準優勝",[2]点数換算表!$C$19,IF(AH8="ベスト4",[2]点数換算表!$D$19,IF(AH8="ベスト8",[2]点数換算表!$E$19,[2]点数換算表!$F$19)))))</f>
        <v>0</v>
      </c>
    </row>
    <row r="9" spans="1:35">
      <c r="A9" s="13">
        <v>6</v>
      </c>
      <c r="B9" s="12" t="s">
        <v>50</v>
      </c>
      <c r="C9" s="12" t="s">
        <v>39</v>
      </c>
      <c r="D9" s="12">
        <v>3</v>
      </c>
      <c r="E9" s="16" t="s">
        <v>177</v>
      </c>
      <c r="F9" s="26" t="s">
        <v>539</v>
      </c>
      <c r="G9" s="11">
        <f t="shared" si="0"/>
        <v>1220</v>
      </c>
      <c r="H9" s="12"/>
      <c r="I9" s="23">
        <f>IF(H9="",0,IF(H9="優勝",[2]点数換算表!$B$2,IF(H9="準優勝",[2]点数換算表!$C$2,IF(H9="ベスト4",[2]点数換算表!$D$2,[2]点数換算表!$E$2))))</f>
        <v>0</v>
      </c>
      <c r="J9" s="12"/>
      <c r="K9" s="11">
        <f>IF(J9="",0,IF(J9="優勝",[2]点数換算表!$B$3,IF(J9="準優勝",[2]点数換算表!$C$3,IF(J9="ベスト4",[2]点数換算表!$D$3,[2]点数換算表!$E$3))))</f>
        <v>0</v>
      </c>
      <c r="L9" s="12" t="s">
        <v>9</v>
      </c>
      <c r="M9" s="11">
        <f>IF(L9="",0,IF(L9="優勝",[2]点数換算表!$B$4,IF(L9="準優勝",[2]点数換算表!$C$4,IF(L9="ベスト4",[2]点数換算表!$D$4,IF(L9="ベスト8",[2]点数換算表!$E$4,IF(L9="ベスト16",[2]点数換算表!$F$4,""))))))</f>
        <v>40</v>
      </c>
      <c r="N9" s="12" t="s">
        <v>10</v>
      </c>
      <c r="O9" s="11">
        <f>IF(N9="",0,IF(N9="優勝",[2]点数換算表!$B$5,IF(N9="準優勝",[2]点数換算表!$C$5,IF(N9="ベスト4",[2]点数換算表!$D$5,IF(N9="ベスト8",[2]点数換算表!$E$5,IF(N9="ベスト16",[2]点数換算表!$F$5,IF(N9="ベスト32",[2]点数換算表!$G$5,"")))))))</f>
        <v>300</v>
      </c>
      <c r="P9" s="12" t="s">
        <v>10</v>
      </c>
      <c r="Q9" s="11">
        <f>IF(P9="",0,IF(P9="優勝",[2]点数換算表!$B$6,IF(P9="準優勝",[2]点数換算表!$C$6,IF(P9="ベスト4",[2]点数換算表!$D$6,IF(P9="ベスト8",[2]点数換算表!$E$6,IF(P9="ベスト16",[2]点数換算表!$F$6,IF(P9="ベスト32",[2]点数換算表!$G$6,"")))))))</f>
        <v>600</v>
      </c>
      <c r="R9" s="12"/>
      <c r="S9" s="11">
        <f>IF(R9="",0,IF(R9="優勝",[2]点数換算表!$B$7,IF(R9="準優勝",[2]点数換算表!$C$7,IF(R9="ベスト4",[2]点数換算表!$D$7,IF(R9="ベスト8",[2]点数換算表!$E$7,[2]点数換算表!$F$7)))))</f>
        <v>0</v>
      </c>
      <c r="T9" s="12"/>
      <c r="U9" s="11">
        <f>IF(T9="",0,IF(T9="優勝",[2]点数換算表!$B$8,IF(T9="準優勝",[2]点数換算表!$C$8,IF(T9="ベスト4",[2]点数換算表!$D$8,IF(T9="ベスト8",[2]点数換算表!$E$8,[2]点数換算表!$F$8)))))</f>
        <v>0</v>
      </c>
      <c r="V9" s="12"/>
      <c r="W9" s="23">
        <f>IF(V9="",0,IF(V9="優勝",[2]点数換算表!$B$13,IF(V9="準優勝",[2]点数換算表!$C$13,IF(V9="ベスト4",[2]点数換算表!$D$13,[2]点数換算表!$E$13))))</f>
        <v>0</v>
      </c>
      <c r="X9" s="12"/>
      <c r="Y9" s="11">
        <f>IF(X9="",0,IF(X9="優勝",[2]点数換算表!$B$14,IF(X9="準優勝",[2]点数換算表!$C$14,IF(X9="ベスト4",[2]点数換算表!$D$14,[2]点数換算表!$E$14))))</f>
        <v>0</v>
      </c>
      <c r="Z9" s="12"/>
      <c r="AA9" s="11">
        <f>IF(Z9="",0,IF(Z9="優勝",[2]点数換算表!$B$15,IF(Z9="準優勝",[2]点数換算表!$C$15,IF(Z9="ベスト4",[2]点数換算表!$D$15,IF(Z9="ベスト8",[2]点数換算表!$E$15,IF(Z9="ベスト16",[2]点数換算表!$F$15,""))))))</f>
        <v>0</v>
      </c>
      <c r="AB9" s="12" t="s">
        <v>135</v>
      </c>
      <c r="AC9" s="11">
        <f>IF(AB9="",0,IF(AB9="優勝",[2]点数換算表!$B$16,IF(AB9="準優勝",[2]点数換算表!$C$16,IF(AB9="ベスト4",[2]点数換算表!$D$16,IF(AB9="ベスト8",[2]点数換算表!$E$16,IF(AB9="ベスト16",[2]点数換算表!$F$16,IF(AB9="ベスト32",[2]点数換算表!$G$16,"")))))))</f>
        <v>40</v>
      </c>
      <c r="AD9" s="12" t="s">
        <v>9</v>
      </c>
      <c r="AE9" s="11">
        <f>IF(AD9="",0,IF(AD9="優勝",[2]点数換算表!$B$17,IF(AD9="準優勝",[2]点数換算表!$C$17,IF(AD9="ベスト4",[2]点数換算表!$D$17,IF(AD9="ベスト8",[2]点数換算表!$E$17,IF(AD9="ベスト16",[2]点数換算表!$F$17,IF(AD9="ベスト32",[2]点数換算表!$G$17,"")))))))</f>
        <v>240</v>
      </c>
      <c r="AF9" s="12"/>
      <c r="AG9" s="11">
        <f>IF(AF9="",0,IF(AF9="優勝",[2]点数換算表!$B$18,IF(AF9="準優勝",[2]点数換算表!$C$18,IF(AF9="ベスト4",[2]点数換算表!$D$18,IF(AF9="ベスト8",[2]点数換算表!$E$18,[2]点数換算表!$F$18)))))</f>
        <v>0</v>
      </c>
      <c r="AH9" s="12"/>
      <c r="AI9" s="11">
        <f>IF(AH9="",0,IF(AH9="優勝",[2]点数換算表!$B$19,IF(AH9="準優勝",[2]点数換算表!$C$19,IF(AH9="ベスト4",[2]点数換算表!$D$19,IF(AH9="ベスト8",[2]点数換算表!$E$19,[2]点数換算表!$F$19)))))</f>
        <v>0</v>
      </c>
    </row>
    <row r="10" spans="1:35">
      <c r="A10" s="13">
        <v>7</v>
      </c>
      <c r="B10" s="12" t="s">
        <v>59</v>
      </c>
      <c r="C10" s="12" t="s">
        <v>44</v>
      </c>
      <c r="D10" s="12">
        <v>3</v>
      </c>
      <c r="E10" s="16" t="s">
        <v>177</v>
      </c>
      <c r="F10" s="26" t="s">
        <v>539</v>
      </c>
      <c r="G10" s="11">
        <f t="shared" si="0"/>
        <v>1050</v>
      </c>
      <c r="H10" s="12"/>
      <c r="I10" s="23">
        <f>IF(H10="",0,IF(H10="優勝",[2]点数換算表!$B$2,IF(H10="準優勝",[2]点数換算表!$C$2,IF(H10="ベスト4",[2]点数換算表!$D$2,[2]点数換算表!$E$2))))</f>
        <v>0</v>
      </c>
      <c r="J10" s="12"/>
      <c r="K10" s="11">
        <f>IF(J10="",0,IF(J10="優勝",[2]点数換算表!$B$3,IF(J10="準優勝",[2]点数換算表!$C$3,IF(J10="ベスト4",[2]点数換算表!$D$3,[2]点数換算表!$E$3))))</f>
        <v>0</v>
      </c>
      <c r="L10" s="12" t="s">
        <v>9</v>
      </c>
      <c r="M10" s="11">
        <f>IF(L10="",0,IF(L10="優勝",[2]点数換算表!$B$4,IF(L10="準優勝",[2]点数換算表!$C$4,IF(L10="ベスト4",[2]点数換算表!$D$4,IF(L10="ベスト8",[2]点数換算表!$E$4,IF(L10="ベスト16",[2]点数換算表!$F$4,""))))))</f>
        <v>40</v>
      </c>
      <c r="N10" s="12" t="s">
        <v>9</v>
      </c>
      <c r="O10" s="11">
        <f>IF(N10="",0,IF(N10="優勝",[2]点数換算表!$B$5,IF(N10="準優勝",[2]点数換算表!$C$5,IF(N10="ベスト4",[2]点数換算表!$D$5,IF(N10="ベスト8",[2]点数換算表!$E$5,IF(N10="ベスト16",[2]点数換算表!$F$5,IF(N10="ベスト32",[2]点数換算表!$G$5,"")))))))</f>
        <v>150</v>
      </c>
      <c r="P10" s="12" t="s">
        <v>9</v>
      </c>
      <c r="Q10" s="11">
        <f>IF(P10="",0,IF(P10="優勝",[2]点数換算表!$B$6,IF(P10="準優勝",[2]点数換算表!$C$6,IF(P10="ベスト4",[2]点数換算表!$D$6,IF(P10="ベスト8",[2]点数換算表!$E$6,IF(P10="ベスト16",[2]点数換算表!$F$6,IF(P10="ベスト32",[2]点数換算表!$G$6,"")))))))</f>
        <v>300</v>
      </c>
      <c r="R10" s="12"/>
      <c r="S10" s="11">
        <f>IF(R10="",0,IF(R10="優勝",[2]点数換算表!$B$7,IF(R10="準優勝",[2]点数換算表!$C$7,IF(R10="ベスト4",[2]点数換算表!$D$7,IF(R10="ベスト8",[2]点数換算表!$E$7,[2]点数換算表!$F$7)))))</f>
        <v>0</v>
      </c>
      <c r="T10" s="12"/>
      <c r="U10" s="11">
        <f>IF(T10="",0,IF(T10="優勝",[2]点数換算表!$B$8,IF(T10="準優勝",[2]点数換算表!$C$8,IF(T10="ベスト4",[2]点数換算表!$D$8,IF(T10="ベスト8",[2]点数換算表!$E$8,[2]点数換算表!$F$8)))))</f>
        <v>0</v>
      </c>
      <c r="V10" s="12"/>
      <c r="W10" s="23">
        <f>IF(V10="",0,IF(V10="優勝",[2]点数換算表!$B$13,IF(V10="準優勝",[2]点数換算表!$C$13,IF(V10="ベスト4",[2]点数換算表!$D$13,[2]点数換算表!$E$13))))</f>
        <v>0</v>
      </c>
      <c r="X10" s="12"/>
      <c r="Y10" s="11">
        <f>IF(X10="",0,IF(X10="優勝",[2]点数換算表!$B$14,IF(X10="準優勝",[2]点数換算表!$C$14,IF(X10="ベスト4",[2]点数換算表!$D$14,[2]点数換算表!$E$14))))</f>
        <v>0</v>
      </c>
      <c r="Z10" s="12"/>
      <c r="AA10" s="11">
        <f>IF(Z10="",0,IF(Z10="優勝",[2]点数換算表!$B$15,IF(Z10="準優勝",[2]点数換算表!$C$15,IF(Z10="ベスト4",[2]点数換算表!$D$15,IF(Z10="ベスト8",[2]点数換算表!$E$15,IF(Z10="ベスト16",[2]点数換算表!$F$15,""))))))</f>
        <v>0</v>
      </c>
      <c r="AB10" s="12" t="s">
        <v>10</v>
      </c>
      <c r="AC10" s="11">
        <f>IF(AB10="",0,IF(AB10="優勝",[2]点数換算表!$B$16,IF(AB10="準優勝",[2]点数換算表!$C$16,IF(AB10="ベスト4",[2]点数換算表!$D$16,IF(AB10="ベスト8",[2]点数換算表!$E$16,IF(AB10="ベスト16",[2]点数換算表!$F$16,IF(AB10="ベスト32",[2]点数換算表!$G$16,"")))))))</f>
        <v>240</v>
      </c>
      <c r="AD10" s="12" t="s">
        <v>6</v>
      </c>
      <c r="AE10" s="11">
        <f>IF(AD10="",0,IF(AD10="優勝",[2]点数換算表!$B$17,IF(AD10="準優勝",[2]点数換算表!$C$17,IF(AD10="ベスト4",[2]点数換算表!$D$17,IF(AD10="ベスト8",[2]点数換算表!$E$17,IF(AD10="ベスト16",[2]点数換算表!$F$17,IF(AD10="ベスト32",[2]点数換算表!$G$17,"")))))))</f>
        <v>320</v>
      </c>
      <c r="AF10" s="12"/>
      <c r="AG10" s="11">
        <f>IF(AF10="",0,IF(AF10="優勝",[2]点数換算表!$B$18,IF(AF10="準優勝",[2]点数換算表!$C$18,IF(AF10="ベスト4",[2]点数換算表!$D$18,IF(AF10="ベスト8",[2]点数換算表!$E$18,[2]点数換算表!$F$18)))))</f>
        <v>0</v>
      </c>
      <c r="AH10" s="12"/>
      <c r="AI10" s="11">
        <f>IF(AH10="",0,IF(AH10="優勝",[2]点数換算表!$B$19,IF(AH10="準優勝",[2]点数換算表!$C$19,IF(AH10="ベスト4",[2]点数換算表!$D$19,IF(AH10="ベスト8",[2]点数換算表!$E$19,[2]点数換算表!$F$19)))))</f>
        <v>0</v>
      </c>
    </row>
    <row r="11" spans="1:35">
      <c r="A11" s="13">
        <v>8</v>
      </c>
      <c r="B11" s="12" t="s">
        <v>60</v>
      </c>
      <c r="C11" s="12" t="s">
        <v>44</v>
      </c>
      <c r="D11" s="12">
        <v>3</v>
      </c>
      <c r="E11" s="16" t="s">
        <v>177</v>
      </c>
      <c r="F11" s="26" t="s">
        <v>539</v>
      </c>
      <c r="G11" s="11">
        <f t="shared" si="0"/>
        <v>1050</v>
      </c>
      <c r="H11" s="12"/>
      <c r="I11" s="23">
        <f>IF(H11="",0,IF(H11="優勝",[2]点数換算表!$B$2,IF(H11="準優勝",[2]点数換算表!$C$2,IF(H11="ベスト4",[2]点数換算表!$D$2,[2]点数換算表!$E$2))))</f>
        <v>0</v>
      </c>
      <c r="J11" s="12"/>
      <c r="K11" s="11">
        <f>IF(J11="",0,IF(J11="優勝",[2]点数換算表!$B$3,IF(J11="準優勝",[2]点数換算表!$C$3,IF(J11="ベスト4",[2]点数換算表!$D$3,[2]点数換算表!$E$3))))</f>
        <v>0</v>
      </c>
      <c r="L11" s="12" t="s">
        <v>9</v>
      </c>
      <c r="M11" s="11">
        <f>IF(L11="",0,IF(L11="優勝",[2]点数換算表!$B$4,IF(L11="準優勝",[2]点数換算表!$C$4,IF(L11="ベスト4",[2]点数換算表!$D$4,IF(L11="ベスト8",[2]点数換算表!$E$4,IF(L11="ベスト16",[2]点数換算表!$F$4,""))))))</f>
        <v>40</v>
      </c>
      <c r="N11" s="12" t="s">
        <v>9</v>
      </c>
      <c r="O11" s="11">
        <f>IF(N11="",0,IF(N11="優勝",[2]点数換算表!$B$5,IF(N11="準優勝",[2]点数換算表!$C$5,IF(N11="ベスト4",[2]点数換算表!$D$5,IF(N11="ベスト8",[2]点数換算表!$E$5,IF(N11="ベスト16",[2]点数換算表!$F$5,IF(N11="ベスト32",[2]点数換算表!$G$5,"")))))))</f>
        <v>150</v>
      </c>
      <c r="P11" s="12" t="s">
        <v>9</v>
      </c>
      <c r="Q11" s="11">
        <f>IF(P11="",0,IF(P11="優勝",[2]点数換算表!$B$6,IF(P11="準優勝",[2]点数換算表!$C$6,IF(P11="ベスト4",[2]点数換算表!$D$6,IF(P11="ベスト8",[2]点数換算表!$E$6,IF(P11="ベスト16",[2]点数換算表!$F$6,IF(P11="ベスト32",[2]点数換算表!$G$6,"")))))))</f>
        <v>300</v>
      </c>
      <c r="R11" s="12"/>
      <c r="S11" s="11">
        <f>IF(R11="",0,IF(R11="優勝",[2]点数換算表!$B$7,IF(R11="準優勝",[2]点数換算表!$C$7,IF(R11="ベスト4",[2]点数換算表!$D$7,IF(R11="ベスト8",[2]点数換算表!$E$7,[2]点数換算表!$F$7)))))</f>
        <v>0</v>
      </c>
      <c r="T11" s="12"/>
      <c r="U11" s="11">
        <f>IF(T11="",0,IF(T11="優勝",[2]点数換算表!$B$8,IF(T11="準優勝",[2]点数換算表!$C$8,IF(T11="ベスト4",[2]点数換算表!$D$8,IF(T11="ベスト8",[2]点数換算表!$E$8,[2]点数換算表!$F$8)))))</f>
        <v>0</v>
      </c>
      <c r="V11" s="12"/>
      <c r="W11" s="23">
        <f>IF(V11="",0,IF(V11="優勝",[2]点数換算表!$B$13,IF(V11="準優勝",[2]点数換算表!$C$13,IF(V11="ベスト4",[2]点数換算表!$D$13,[2]点数換算表!$E$13))))</f>
        <v>0</v>
      </c>
      <c r="X11" s="12"/>
      <c r="Y11" s="11">
        <f>IF(X11="",0,IF(X11="優勝",[2]点数換算表!$B$14,IF(X11="準優勝",[2]点数換算表!$C$14,IF(X11="ベスト4",[2]点数換算表!$D$14,[2]点数換算表!$E$14))))</f>
        <v>0</v>
      </c>
      <c r="Z11" s="12"/>
      <c r="AA11" s="11">
        <f>IF(Z11="",0,IF(Z11="優勝",[2]点数換算表!$B$15,IF(Z11="準優勝",[2]点数換算表!$C$15,IF(Z11="ベスト4",[2]点数換算表!$D$15,IF(Z11="ベスト8",[2]点数換算表!$E$15,IF(Z11="ベスト16",[2]点数換算表!$F$15,""))))))</f>
        <v>0</v>
      </c>
      <c r="AB11" s="12" t="s">
        <v>10</v>
      </c>
      <c r="AC11" s="11">
        <f>IF(AB11="",0,IF(AB11="優勝",[2]点数換算表!$B$16,IF(AB11="準優勝",[2]点数換算表!$C$16,IF(AB11="ベスト4",[2]点数換算表!$D$16,IF(AB11="ベスト8",[2]点数換算表!$E$16,IF(AB11="ベスト16",[2]点数換算表!$F$16,IF(AB11="ベスト32",[2]点数換算表!$G$16,"")))))))</f>
        <v>240</v>
      </c>
      <c r="AD11" s="12" t="s">
        <v>6</v>
      </c>
      <c r="AE11" s="11">
        <f>IF(AD11="",0,IF(AD11="優勝",[2]点数換算表!$B$17,IF(AD11="準優勝",[2]点数換算表!$C$17,IF(AD11="ベスト4",[2]点数換算表!$D$17,IF(AD11="ベスト8",[2]点数換算表!$E$17,IF(AD11="ベスト16",[2]点数換算表!$F$17,IF(AD11="ベスト32",[2]点数換算表!$G$17,"")))))))</f>
        <v>320</v>
      </c>
      <c r="AF11" s="12"/>
      <c r="AG11" s="11">
        <f>IF(AF11="",0,IF(AF11="優勝",[2]点数換算表!$B$18,IF(AF11="準優勝",[2]点数換算表!$C$18,IF(AF11="ベスト4",[2]点数換算表!$D$18,IF(AF11="ベスト8",[2]点数換算表!$E$18,[2]点数換算表!$F$18)))))</f>
        <v>0</v>
      </c>
      <c r="AH11" s="12"/>
      <c r="AI11" s="11">
        <f>IF(AH11="",0,IF(AH11="優勝",[2]点数換算表!$B$19,IF(AH11="準優勝",[2]点数換算表!$C$19,IF(AH11="ベスト4",[2]点数換算表!$D$19,IF(AH11="ベスト8",[2]点数換算表!$E$19,[2]点数換算表!$F$19)))))</f>
        <v>0</v>
      </c>
    </row>
    <row r="12" spans="1:35">
      <c r="A12" s="13">
        <v>9</v>
      </c>
      <c r="B12" s="12" t="s">
        <v>64</v>
      </c>
      <c r="C12" s="12" t="s">
        <v>65</v>
      </c>
      <c r="D12" s="12">
        <v>2</v>
      </c>
      <c r="E12" s="16" t="s">
        <v>177</v>
      </c>
      <c r="F12" s="26" t="s">
        <v>539</v>
      </c>
      <c r="G12" s="11">
        <f t="shared" si="0"/>
        <v>920</v>
      </c>
      <c r="H12" s="12"/>
      <c r="I12" s="23">
        <f>IF(H12="",0,IF(H12="優勝",[2]点数換算表!$B$2,IF(H12="準優勝",[2]点数換算表!$C$2,IF(H12="ベスト4",[2]点数換算表!$D$2,[2]点数換算表!$E$2))))</f>
        <v>0</v>
      </c>
      <c r="J12" s="12"/>
      <c r="K12" s="11">
        <f>IF(J12="",0,IF(J12="優勝",[2]点数換算表!$B$3,IF(J12="準優勝",[2]点数換算表!$C$3,IF(J12="ベスト4",[2]点数換算表!$D$3,[2]点数換算表!$E$3))))</f>
        <v>0</v>
      </c>
      <c r="L12" s="12" t="s">
        <v>9</v>
      </c>
      <c r="M12" s="11">
        <f>IF(L12="",0,IF(L12="優勝",[2]点数換算表!$B$4,IF(L12="準優勝",[2]点数換算表!$C$4,IF(L12="ベスト4",[2]点数換算表!$D$4,IF(L12="ベスト8",[2]点数換算表!$E$4,IF(L12="ベスト16",[2]点数換算表!$F$4,""))))))</f>
        <v>40</v>
      </c>
      <c r="N12" s="12" t="s">
        <v>9</v>
      </c>
      <c r="O12" s="11">
        <f>IF(N12="",0,IF(N12="優勝",[2]点数換算表!$B$5,IF(N12="準優勝",[2]点数換算表!$C$5,IF(N12="ベスト4",[2]点数換算表!$D$5,IF(N12="ベスト8",[2]点数換算表!$E$5,IF(N12="ベスト16",[2]点数換算表!$F$5,IF(N12="ベスト32",[2]点数換算表!$G$5,"")))))))</f>
        <v>150</v>
      </c>
      <c r="P12" s="12" t="s">
        <v>6</v>
      </c>
      <c r="Q12" s="11">
        <f>IF(P12="",0,IF(P12="優勝",[2]点数換算表!$B$6,IF(P12="準優勝",[2]点数換算表!$C$6,IF(P12="ベスト4",[2]点数換算表!$D$6,IF(P12="ベスト8",[2]点数換算表!$E$6,IF(P12="ベスト16",[2]点数換算表!$F$6,IF(P12="ベスト32",[2]点数換算表!$G$6,"")))))))</f>
        <v>400</v>
      </c>
      <c r="R12" s="12"/>
      <c r="S12" s="11">
        <f>IF(R12="",0,IF(R12="優勝",[2]点数換算表!$B$7,IF(R12="準優勝",[2]点数換算表!$C$7,IF(R12="ベスト4",[2]点数換算表!$D$7,IF(R12="ベスト8",[2]点数換算表!$E$7,[2]点数換算表!$F$7)))))</f>
        <v>0</v>
      </c>
      <c r="T12" s="12" t="s">
        <v>7</v>
      </c>
      <c r="U12" s="11">
        <f>IF(T12="",0,IF(T12="優勝",[2]点数換算表!$B$8,IF(T12="準優勝",[2]点数換算表!$C$8,IF(T12="ベスト4",[2]点数換算表!$D$8,IF(T12="ベスト8",[2]点数換算表!$E$8,[2]点数換算表!$F$8)))))</f>
        <v>50</v>
      </c>
      <c r="V12" s="12"/>
      <c r="W12" s="23">
        <f>IF(V12="",0,IF(V12="優勝",[2]点数換算表!$B$13,IF(V12="準優勝",[2]点数換算表!$C$13,IF(V12="ベスト4",[2]点数換算表!$D$13,[2]点数換算表!$E$13))))</f>
        <v>0</v>
      </c>
      <c r="X12" s="12"/>
      <c r="Y12" s="11">
        <f>IF(X12="",0,IF(X12="優勝",[2]点数換算表!$B$14,IF(X12="準優勝",[2]点数換算表!$C$14,IF(X12="ベスト4",[2]点数換算表!$D$14,[2]点数換算表!$E$14))))</f>
        <v>0</v>
      </c>
      <c r="Z12" s="12"/>
      <c r="AA12" s="11">
        <f>IF(Z12="",0,IF(Z12="優勝",[2]点数換算表!$B$15,IF(Z12="準優勝",[2]点数換算表!$C$15,IF(Z12="ベスト4",[2]点数換算表!$D$15,IF(Z12="ベスト8",[2]点数換算表!$E$15,IF(Z12="ベスト16",[2]点数換算表!$F$15,""))))))</f>
        <v>0</v>
      </c>
      <c r="AB12" s="12" t="s">
        <v>9</v>
      </c>
      <c r="AC12" s="11">
        <f>IF(AB12="",0,IF(AB12="優勝",[2]点数換算表!$B$16,IF(AB12="準優勝",[2]点数換算表!$C$16,IF(AB12="ベスト4",[2]点数換算表!$D$16,IF(AB12="ベスト8",[2]点数換算表!$E$16,IF(AB12="ベスト16",[2]点数換算表!$F$16,IF(AB12="ベスト32",[2]点数換算表!$G$16,"")))))))</f>
        <v>120</v>
      </c>
      <c r="AD12" s="12" t="s">
        <v>7</v>
      </c>
      <c r="AE12" s="11">
        <f>IF(AD12="",0,IF(AD12="優勝",[2]点数換算表!$B$17,IF(AD12="準優勝",[2]点数換算表!$C$17,IF(AD12="ベスト4",[2]点数換算表!$D$17,IF(AD12="ベスト8",[2]点数換算表!$E$17,IF(AD12="ベスト16",[2]点数換算表!$F$17,IF(AD12="ベスト32",[2]点数換算表!$G$17,"")))))))</f>
        <v>160</v>
      </c>
      <c r="AF12" s="12"/>
      <c r="AG12" s="11">
        <f>IF(AF12="",0,IF(AF12="優勝",[2]点数換算表!$B$18,IF(AF12="準優勝",[2]点数換算表!$C$18,IF(AF12="ベスト4",[2]点数換算表!$D$18,IF(AF12="ベスト8",[2]点数換算表!$E$18,[2]点数換算表!$F$18)))))</f>
        <v>0</v>
      </c>
      <c r="AH12" s="12"/>
      <c r="AI12" s="11">
        <f>IF(AH12="",0,IF(AH12="優勝",[2]点数換算表!$B$19,IF(AH12="準優勝",[2]点数換算表!$C$19,IF(AH12="ベスト4",[2]点数換算表!$D$19,IF(AH12="ベスト8",[2]点数換算表!$E$19,[2]点数換算表!$F$19)))))</f>
        <v>0</v>
      </c>
    </row>
    <row r="13" spans="1:35">
      <c r="A13" s="13">
        <v>10</v>
      </c>
      <c r="B13" s="12" t="s">
        <v>358</v>
      </c>
      <c r="C13" s="12" t="s">
        <v>334</v>
      </c>
      <c r="D13" s="12">
        <v>2</v>
      </c>
      <c r="E13" s="21" t="s">
        <v>333</v>
      </c>
      <c r="F13" s="27" t="s">
        <v>540</v>
      </c>
      <c r="G13" s="11">
        <f t="shared" si="0"/>
        <v>800</v>
      </c>
      <c r="H13" s="12"/>
      <c r="I13" s="23">
        <f>IF(H13="",0,IF(H13="優勝",[2]点数換算表!$B$2,IF(H13="準優勝",[2]点数換算表!$C$2,IF(H13="ベスト4",[2]点数換算表!$D$2,[2]点数換算表!$E$2))))</f>
        <v>0</v>
      </c>
      <c r="J13" s="12"/>
      <c r="K13" s="11">
        <f>IF(J13="",0,IF(J13="優勝",[2]点数換算表!$B$3,IF(J13="準優勝",[2]点数換算表!$C$3,IF(J13="ベスト4",[2]点数換算表!$D$3,[2]点数換算表!$E$3))))</f>
        <v>0</v>
      </c>
      <c r="L13" s="12" t="s">
        <v>10</v>
      </c>
      <c r="M13" s="11">
        <f>IF(L13="",0,IF(L13="優勝",[2]点数換算表!$B$4,IF(L13="準優勝",[2]点数換算表!$C$4,IF(L13="ベスト4",[2]点数換算表!$D$4,IF(L13="ベスト8",[2]点数換算表!$E$4,IF(L13="ベスト16",[2]点数換算表!$F$4,""))))))</f>
        <v>100</v>
      </c>
      <c r="N13" s="12" t="s">
        <v>7</v>
      </c>
      <c r="O13" s="11">
        <f>IF(N13="",0,IF(N13="優勝",[2]点数換算表!$B$5,IF(N13="準優勝",[2]点数換算表!$C$5,IF(N13="ベスト4",[2]点数換算表!$D$5,IF(N13="ベスト8",[2]点数換算表!$E$5,IF(N13="ベスト16",[2]点数換算表!$F$5,IF(N13="ベスト32",[2]点数換算表!$G$5,"")))))))</f>
        <v>100</v>
      </c>
      <c r="P13" s="12" t="s">
        <v>7</v>
      </c>
      <c r="Q13" s="11">
        <f>IF(P13="",0,IF(P13="優勝",[2]点数換算表!$B$6,IF(P13="準優勝",[2]点数換算表!$C$6,IF(P13="ベスト4",[2]点数換算表!$D$6,IF(P13="ベスト8",[2]点数換算表!$E$6,IF(P13="ベスト16",[2]点数換算表!$F$6,IF(P13="ベスト32",[2]点数換算表!$G$6,"")))))))</f>
        <v>200</v>
      </c>
      <c r="R13" s="12"/>
      <c r="S13" s="11">
        <f>IF(R13="",0,IF(R13="優勝",[2]点数換算表!$B$7,IF(R13="準優勝",[2]点数換算表!$C$7,IF(R13="ベスト4",[2]点数換算表!$D$7,IF(R13="ベスト8",[2]点数換算表!$E$7,[2]点数換算表!$F$7)))))</f>
        <v>0</v>
      </c>
      <c r="T13" s="12"/>
      <c r="U13" s="11">
        <f>IF(T13="",0,IF(T13="優勝",[2]点数換算表!$B$8,IF(T13="準優勝",[2]点数換算表!$C$8,IF(T13="ベスト4",[2]点数換算表!$D$8,IF(T13="ベスト8",[2]点数換算表!$E$8,[2]点数換算表!$F$8)))))</f>
        <v>0</v>
      </c>
      <c r="V13" s="12"/>
      <c r="W13" s="23">
        <f>IF(V13="",0,IF(V13="優勝",[2]点数換算表!$B$13,IF(V13="準優勝",[2]点数換算表!$C$13,IF(V13="ベスト4",[2]点数換算表!$D$13,[2]点数換算表!$E$13))))</f>
        <v>0</v>
      </c>
      <c r="X13" s="12"/>
      <c r="Y13" s="11">
        <f>IF(X13="",0,IF(X13="優勝",[2]点数換算表!$B$14,IF(X13="準優勝",[2]点数換算表!$C$14,IF(X13="ベスト4",[2]点数換算表!$D$14,[2]点数換算表!$E$14))))</f>
        <v>0</v>
      </c>
      <c r="Z13" s="12" t="s">
        <v>10</v>
      </c>
      <c r="AA13" s="11">
        <f>IF(Z13="",0,IF(Z13="優勝",[2]点数換算表!$B$15,IF(Z13="準優勝",[2]点数換算表!$C$15,IF(Z13="ベスト4",[2]点数換算表!$D$15,IF(Z13="ベスト8",[2]点数換算表!$E$15,IF(Z13="ベスト16",[2]点数換算表!$F$15,""))))))</f>
        <v>80</v>
      </c>
      <c r="AB13" s="12" t="s">
        <v>6</v>
      </c>
      <c r="AC13" s="11">
        <f>IF(AB13="",0,IF(AB13="優勝",[2]点数換算表!$B$16,IF(AB13="準優勝",[2]点数換算表!$C$16,IF(AB13="ベスト4",[2]点数換算表!$D$16,IF(AB13="ベスト8",[2]点数換算表!$E$16,IF(AB13="ベスト16",[2]点数換算表!$F$16,IF(AB13="ベスト32",[2]点数換算表!$G$16,"")))))))</f>
        <v>160</v>
      </c>
      <c r="AD13" s="12" t="s">
        <v>7</v>
      </c>
      <c r="AE13" s="11">
        <f>IF(AD13="",0,IF(AD13="優勝",[2]点数換算表!$B$17,IF(AD13="準優勝",[2]点数換算表!$C$17,IF(AD13="ベスト4",[2]点数換算表!$D$17,IF(AD13="ベスト8",[2]点数換算表!$E$17,IF(AD13="ベスト16",[2]点数換算表!$F$17,IF(AD13="ベスト32",[2]点数換算表!$G$17,"")))))))</f>
        <v>160</v>
      </c>
      <c r="AF13" s="12"/>
      <c r="AG13" s="11">
        <f>IF(AF13="",0,IF(AF13="優勝",[2]点数換算表!$B$18,IF(AF13="準優勝",[2]点数換算表!$C$18,IF(AF13="ベスト4",[2]点数換算表!$D$18,IF(AF13="ベスト8",[2]点数換算表!$E$18,[2]点数換算表!$F$18)))))</f>
        <v>0</v>
      </c>
      <c r="AH13" s="12"/>
      <c r="AI13" s="11">
        <f>IF(AH13="",0,IF(AH13="優勝",[2]点数換算表!$B$19,IF(AH13="準優勝",[2]点数換算表!$C$19,IF(AH13="ベスト4",[2]点数換算表!$D$19,IF(AH13="ベスト8",[2]点数換算表!$E$19,[2]点数換算表!$F$19)))))</f>
        <v>0</v>
      </c>
    </row>
    <row r="14" spans="1:35">
      <c r="A14" s="13">
        <v>11</v>
      </c>
      <c r="B14" s="12" t="s">
        <v>183</v>
      </c>
      <c r="C14" s="12" t="s">
        <v>181</v>
      </c>
      <c r="D14" s="12">
        <v>3</v>
      </c>
      <c r="E14" s="18" t="s">
        <v>179</v>
      </c>
      <c r="F14" s="27" t="s">
        <v>540</v>
      </c>
      <c r="G14" s="11">
        <f t="shared" si="0"/>
        <v>678</v>
      </c>
      <c r="H14" s="12"/>
      <c r="I14" s="23">
        <f>IF(H14="",0,IF(H14="優勝",[2]点数換算表!$B$2,IF(H14="準優勝",[2]点数換算表!$C$2,IF(H14="ベスト4",[2]点数換算表!$D$2,[2]点数換算表!$E$2))))</f>
        <v>0</v>
      </c>
      <c r="J14" s="12"/>
      <c r="K14" s="11">
        <f>IF(J14="",0,IF(J14="優勝",[2]点数換算表!$B$3,IF(J14="準優勝",[2]点数換算表!$C$3,IF(J14="ベスト4",[2]点数換算表!$D$3,[2]点数換算表!$E$3))))</f>
        <v>0</v>
      </c>
      <c r="L14" s="12" t="s">
        <v>6</v>
      </c>
      <c r="M14" s="11">
        <f>IF(L14="",0,IF(L14="優勝",[2]点数換算表!$B$4,IF(L14="準優勝",[2]点数換算表!$C$4,IF(L14="ベスト4",[2]点数換算表!$D$4,IF(L14="ベスト8",[2]点数換算表!$E$4,IF(L14="ベスト16",[2]点数換算表!$F$4,""))))))</f>
        <v>60</v>
      </c>
      <c r="N14" s="12" t="s">
        <v>9</v>
      </c>
      <c r="O14" s="11">
        <f>IF(N14="",0,IF(N14="優勝",[2]点数換算表!$B$5,IF(N14="準優勝",[2]点数換算表!$C$5,IF(N14="ベスト4",[2]点数換算表!$D$5,IF(N14="ベスト8",[2]点数換算表!$E$5,IF(N14="ベスト16",[2]点数換算表!$F$5,IF(N14="ベスト32",[2]点数換算表!$G$5,"")))))))</f>
        <v>150</v>
      </c>
      <c r="P14" s="12" t="s">
        <v>135</v>
      </c>
      <c r="Q14" s="11">
        <f>IF(P14="",0,IF(P14="優勝",[2]点数換算表!$B$6,IF(P14="準優勝",[2]点数換算表!$C$6,IF(P14="ベスト4",[2]点数換算表!$D$6,IF(P14="ベスト8",[2]点数換算表!$E$6,IF(P14="ベスト16",[2]点数換算表!$F$6,IF(P14="ベスト32",[2]点数換算表!$G$6,"")))))))</f>
        <v>100</v>
      </c>
      <c r="R14" s="12"/>
      <c r="S14" s="11">
        <f>IF(R14="",0,IF(R14="優勝",[2]点数換算表!$B$7,IF(R14="準優勝",[2]点数換算表!$C$7,IF(R14="ベスト4",[2]点数換算表!$D$7,IF(R14="ベスト8",[2]点数換算表!$E$7,[2]点数換算表!$F$7)))))</f>
        <v>0</v>
      </c>
      <c r="T14" s="12"/>
      <c r="U14" s="11">
        <f>IF(T14="",0,IF(T14="優勝",[2]点数換算表!$B$8,IF(T14="準優勝",[2]点数換算表!$C$8,IF(T14="ベスト4",[2]点数換算表!$D$8,IF(T14="ベスト8",[2]点数換算表!$E$8,[2]点数換算表!$F$8)))))</f>
        <v>0</v>
      </c>
      <c r="V14" s="12"/>
      <c r="W14" s="23">
        <f>IF(V14="",0,IF(V14="優勝",[2]点数換算表!$B$13,IF(V14="準優勝",[2]点数換算表!$C$13,IF(V14="ベスト4",[2]点数換算表!$D$13,[2]点数換算表!$E$13))))</f>
        <v>0</v>
      </c>
      <c r="X14" s="12"/>
      <c r="Y14" s="11">
        <f>IF(X14="",0,IF(X14="優勝",[2]点数換算表!$B$14,IF(X14="準優勝",[2]点数換算表!$C$14,IF(X14="ベスト4",[2]点数換算表!$D$14,[2]点数換算表!$E$14))))</f>
        <v>0</v>
      </c>
      <c r="Z14" s="12" t="s">
        <v>6</v>
      </c>
      <c r="AA14" s="11">
        <f>IF(Z14="",0,IF(Z14="優勝",[2]点数換算表!$B$15,IF(Z14="準優勝",[2]点数換算表!$C$15,IF(Z14="ベスト4",[2]点数換算表!$D$15,IF(Z14="ベスト8",[2]点数換算表!$E$15,IF(Z14="ベスト16",[2]点数換算表!$F$15,""))))))</f>
        <v>48</v>
      </c>
      <c r="AB14" s="12" t="s">
        <v>10</v>
      </c>
      <c r="AC14" s="11">
        <f>IF(AB14="",0,IF(AB14="優勝",[2]点数換算表!$B$16,IF(AB14="準優勝",[2]点数換算表!$C$16,IF(AB14="ベスト4",[2]点数換算表!$D$16,IF(AB14="ベスト8",[2]点数換算表!$E$16,IF(AB14="ベスト16",[2]点数換算表!$F$16,IF(AB14="ベスト32",[2]点数換算表!$G$16,"")))))))</f>
        <v>240</v>
      </c>
      <c r="AD14" s="12" t="s">
        <v>135</v>
      </c>
      <c r="AE14" s="11">
        <f>IF(AD14="",0,IF(AD14="優勝",[2]点数換算表!$B$17,IF(AD14="準優勝",[2]点数換算表!$C$17,IF(AD14="ベスト4",[2]点数換算表!$D$17,IF(AD14="ベスト8",[2]点数換算表!$E$17,IF(AD14="ベスト16",[2]点数換算表!$F$17,IF(AD14="ベスト32",[2]点数換算表!$G$17,"")))))))</f>
        <v>80</v>
      </c>
      <c r="AF14" s="12"/>
      <c r="AG14" s="11">
        <f>IF(AF14="",0,IF(AF14="優勝",[2]点数換算表!$B$18,IF(AF14="準優勝",[2]点数換算表!$C$18,IF(AF14="ベスト4",[2]点数換算表!$D$18,IF(AF14="ベスト8",[2]点数換算表!$E$18,[2]点数換算表!$F$18)))))</f>
        <v>0</v>
      </c>
      <c r="AH14" s="12"/>
      <c r="AI14" s="11">
        <f>IF(AH14="",0,IF(AH14="優勝",[2]点数換算表!$B$19,IF(AH14="準優勝",[2]点数換算表!$C$19,IF(AH14="ベスト4",[2]点数換算表!$D$19,IF(AH14="ベスト8",[2]点数換算表!$E$19,[2]点数換算表!$F$19)))))</f>
        <v>0</v>
      </c>
    </row>
    <row r="15" spans="1:35">
      <c r="A15" s="13">
        <v>12</v>
      </c>
      <c r="B15" s="12" t="s">
        <v>190</v>
      </c>
      <c r="C15" s="12" t="s">
        <v>181</v>
      </c>
      <c r="D15" s="12">
        <v>3</v>
      </c>
      <c r="E15" s="18" t="s">
        <v>179</v>
      </c>
      <c r="F15" s="27" t="s">
        <v>540</v>
      </c>
      <c r="G15" s="11">
        <f t="shared" si="0"/>
        <v>678</v>
      </c>
      <c r="H15" s="12"/>
      <c r="I15" s="23">
        <f>IF(H15="",0,IF(H15="優勝",[2]点数換算表!$B$2,IF(H15="準優勝",[2]点数換算表!$C$2,IF(H15="ベスト4",[2]点数換算表!$D$2,[2]点数換算表!$E$2))))</f>
        <v>0</v>
      </c>
      <c r="J15" s="12"/>
      <c r="K15" s="11">
        <f>IF(J15="",0,IF(J15="優勝",[2]点数換算表!$B$3,IF(J15="準優勝",[2]点数換算表!$C$3,IF(J15="ベスト4",[2]点数換算表!$D$3,[2]点数換算表!$E$3))))</f>
        <v>0</v>
      </c>
      <c r="L15" s="12" t="s">
        <v>6</v>
      </c>
      <c r="M15" s="11">
        <f>IF(L15="",0,IF(L15="優勝",[2]点数換算表!$B$4,IF(L15="準優勝",[2]点数換算表!$C$4,IF(L15="ベスト4",[2]点数換算表!$D$4,IF(L15="ベスト8",[2]点数換算表!$E$4,IF(L15="ベスト16",[2]点数換算表!$F$4,""))))))</f>
        <v>60</v>
      </c>
      <c r="N15" s="12" t="s">
        <v>9</v>
      </c>
      <c r="O15" s="11">
        <f>IF(N15="",0,IF(N15="優勝",[2]点数換算表!$B$5,IF(N15="準優勝",[2]点数換算表!$C$5,IF(N15="ベスト4",[2]点数換算表!$D$5,IF(N15="ベスト8",[2]点数換算表!$E$5,IF(N15="ベスト16",[2]点数換算表!$F$5,IF(N15="ベスト32",[2]点数換算表!$G$5,"")))))))</f>
        <v>150</v>
      </c>
      <c r="P15" s="12" t="s">
        <v>135</v>
      </c>
      <c r="Q15" s="11">
        <f>IF(P15="",0,IF(P15="優勝",[2]点数換算表!$B$6,IF(P15="準優勝",[2]点数換算表!$C$6,IF(P15="ベスト4",[2]点数換算表!$D$6,IF(P15="ベスト8",[2]点数換算表!$E$6,IF(P15="ベスト16",[2]点数換算表!$F$6,IF(P15="ベスト32",[2]点数換算表!$G$6,"")))))))</f>
        <v>100</v>
      </c>
      <c r="R15" s="12"/>
      <c r="S15" s="11">
        <f>IF(R15="",0,IF(R15="優勝",[2]点数換算表!$B$7,IF(R15="準優勝",[2]点数換算表!$C$7,IF(R15="ベスト4",[2]点数換算表!$D$7,IF(R15="ベスト8",[2]点数換算表!$E$7,[2]点数換算表!$F$7)))))</f>
        <v>0</v>
      </c>
      <c r="T15" s="12"/>
      <c r="U15" s="11">
        <f>IF(T15="",0,IF(T15="優勝",[2]点数換算表!$B$8,IF(T15="準優勝",[2]点数換算表!$C$8,IF(T15="ベスト4",[2]点数換算表!$D$8,IF(T15="ベスト8",[2]点数換算表!$E$8,[2]点数換算表!$F$8)))))</f>
        <v>0</v>
      </c>
      <c r="V15" s="12"/>
      <c r="W15" s="23">
        <f>IF(V15="",0,IF(V15="優勝",[2]点数換算表!$B$13,IF(V15="準優勝",[2]点数換算表!$C$13,IF(V15="ベスト4",[2]点数換算表!$D$13,[2]点数換算表!$E$13))))</f>
        <v>0</v>
      </c>
      <c r="X15" s="12"/>
      <c r="Y15" s="11">
        <f>IF(X15="",0,IF(X15="優勝",[2]点数換算表!$B$14,IF(X15="準優勝",[2]点数換算表!$C$14,IF(X15="ベスト4",[2]点数換算表!$D$14,[2]点数換算表!$E$14))))</f>
        <v>0</v>
      </c>
      <c r="Z15" s="12" t="s">
        <v>6</v>
      </c>
      <c r="AA15" s="11">
        <f>IF(Z15="",0,IF(Z15="優勝",[2]点数換算表!$B$15,IF(Z15="準優勝",[2]点数換算表!$C$15,IF(Z15="ベスト4",[2]点数換算表!$D$15,IF(Z15="ベスト8",[2]点数換算表!$E$15,IF(Z15="ベスト16",[2]点数換算表!$F$15,""))))))</f>
        <v>48</v>
      </c>
      <c r="AB15" s="12" t="s">
        <v>10</v>
      </c>
      <c r="AC15" s="11">
        <f>IF(AB15="",0,IF(AB15="優勝",[2]点数換算表!$B$16,IF(AB15="準優勝",[2]点数換算表!$C$16,IF(AB15="ベスト4",[2]点数換算表!$D$16,IF(AB15="ベスト8",[2]点数換算表!$E$16,IF(AB15="ベスト16",[2]点数換算表!$F$16,IF(AB15="ベスト32",[2]点数換算表!$G$16,"")))))))</f>
        <v>240</v>
      </c>
      <c r="AD15" s="12" t="s">
        <v>135</v>
      </c>
      <c r="AE15" s="11">
        <f>IF(AD15="",0,IF(AD15="優勝",[2]点数換算表!$B$17,IF(AD15="準優勝",[2]点数換算表!$C$17,IF(AD15="ベスト4",[2]点数換算表!$D$17,IF(AD15="ベスト8",[2]点数換算表!$E$17,IF(AD15="ベスト16",[2]点数換算表!$F$17,IF(AD15="ベスト32",[2]点数換算表!$G$17,"")))))))</f>
        <v>80</v>
      </c>
      <c r="AF15" s="12"/>
      <c r="AG15" s="11">
        <f>IF(AF15="",0,IF(AF15="優勝",[2]点数換算表!$B$18,IF(AF15="準優勝",[2]点数換算表!$C$18,IF(AF15="ベスト4",[2]点数換算表!$D$18,IF(AF15="ベスト8",[2]点数換算表!$E$18,[2]点数換算表!$F$18)))))</f>
        <v>0</v>
      </c>
      <c r="AH15" s="12"/>
      <c r="AI15" s="11">
        <f>IF(AH15="",0,IF(AH15="優勝",[2]点数換算表!$B$19,IF(AH15="準優勝",[2]点数換算表!$C$19,IF(AH15="ベスト4",[2]点数換算表!$D$19,IF(AH15="ベスト8",[2]点数換算表!$E$19,[2]点数換算表!$F$19)))))</f>
        <v>0</v>
      </c>
    </row>
    <row r="16" spans="1:35">
      <c r="A16" s="13">
        <v>13</v>
      </c>
      <c r="B16" s="12" t="s">
        <v>68</v>
      </c>
      <c r="C16" s="12" t="s">
        <v>61</v>
      </c>
      <c r="D16" s="12">
        <v>3</v>
      </c>
      <c r="E16" s="16" t="s">
        <v>177</v>
      </c>
      <c r="F16" s="26" t="s">
        <v>539</v>
      </c>
      <c r="G16" s="11">
        <f t="shared" si="0"/>
        <v>590</v>
      </c>
      <c r="H16" s="12"/>
      <c r="I16" s="23">
        <f>IF(H16="",0,IF(H16="優勝",[2]点数換算表!$B$2,IF(H16="準優勝",[2]点数換算表!$C$2,IF(H16="ベスト4",[2]点数換算表!$D$2,[2]点数換算表!$E$2))))</f>
        <v>0</v>
      </c>
      <c r="J16" s="12"/>
      <c r="K16" s="11">
        <f>IF(J16="",0,IF(J16="優勝",[2]点数換算表!$B$3,IF(J16="準優勝",[2]点数換算表!$C$3,IF(J16="ベスト4",[2]点数換算表!$D$3,[2]点数換算表!$E$3))))</f>
        <v>0</v>
      </c>
      <c r="L16" s="12" t="s">
        <v>9</v>
      </c>
      <c r="M16" s="11">
        <f>IF(L16="",0,IF(L16="優勝",[2]点数換算表!$B$4,IF(L16="準優勝",[2]点数換算表!$C$4,IF(L16="ベスト4",[2]点数換算表!$D$4,IF(L16="ベスト8",[2]点数換算表!$E$4,IF(L16="ベスト16",[2]点数換算表!$F$4,""))))))</f>
        <v>40</v>
      </c>
      <c r="N16" s="12" t="s">
        <v>9</v>
      </c>
      <c r="O16" s="11">
        <f>IF(N16="",0,IF(N16="優勝",[2]点数換算表!$B$5,IF(N16="準優勝",[2]点数換算表!$C$5,IF(N16="ベスト4",[2]点数換算表!$D$5,IF(N16="ベスト8",[2]点数換算表!$E$5,IF(N16="ベスト16",[2]点数換算表!$F$5,IF(N16="ベスト32",[2]点数換算表!$G$5,"")))))))</f>
        <v>150</v>
      </c>
      <c r="P16" s="12" t="s">
        <v>6</v>
      </c>
      <c r="Q16" s="11">
        <f>IF(P16="",0,IF(P16="優勝",[2]点数換算表!$B$6,IF(P16="準優勝",[2]点数換算表!$C$6,IF(P16="ベスト4",[2]点数換算表!$D$6,IF(P16="ベスト8",[2]点数換算表!$E$6,IF(P16="ベスト16",[2]点数換算表!$F$6,IF(P16="ベスト32",[2]点数換算表!$G$6,"")))))))</f>
        <v>400</v>
      </c>
      <c r="R16" s="12"/>
      <c r="S16" s="11">
        <f>IF(R16="",0,IF(R16="優勝",[2]点数換算表!$B$7,IF(R16="準優勝",[2]点数換算表!$C$7,IF(R16="ベスト4",[2]点数換算表!$D$7,IF(R16="ベスト8",[2]点数換算表!$E$7,[2]点数換算表!$F$7)))))</f>
        <v>0</v>
      </c>
      <c r="T16" s="12"/>
      <c r="U16" s="11">
        <f>IF(T16="",0,IF(T16="優勝",[2]点数換算表!$B$8,IF(T16="準優勝",[2]点数換算表!$C$8,IF(T16="ベスト4",[2]点数換算表!$D$8,IF(T16="ベスト8",[2]点数換算表!$E$8,[2]点数換算表!$F$8)))))</f>
        <v>0</v>
      </c>
      <c r="V16" s="12"/>
      <c r="W16" s="23">
        <f>IF(V16="",0,IF(V16="優勝",[2]点数換算表!$B$13,IF(V16="準優勝",[2]点数換算表!$C$13,IF(V16="ベスト4",[2]点数換算表!$D$13,[2]点数換算表!$E$13))))</f>
        <v>0</v>
      </c>
      <c r="X16" s="12"/>
      <c r="Y16" s="11">
        <f>IF(X16="",0,IF(X16="優勝",[2]点数換算表!$B$14,IF(X16="準優勝",[2]点数換算表!$C$14,IF(X16="ベスト4",[2]点数換算表!$D$14,[2]点数換算表!$E$14))))</f>
        <v>0</v>
      </c>
      <c r="Z16" s="12"/>
      <c r="AA16" s="11">
        <f>IF(Z16="",0,IF(Z16="優勝",[2]点数換算表!$B$15,IF(Z16="準優勝",[2]点数換算表!$C$15,IF(Z16="ベスト4",[2]点数換算表!$D$15,IF(Z16="ベスト8",[2]点数換算表!$E$15,IF(Z16="ベスト16",[2]点数換算表!$F$15,""))))))</f>
        <v>0</v>
      </c>
      <c r="AB16" s="12"/>
      <c r="AC16" s="11">
        <f>IF(AB16="",0,IF(AB16="優勝",[2]点数換算表!$B$16,IF(AB16="準優勝",[2]点数換算表!$C$16,IF(AB16="ベスト4",[2]点数換算表!$D$16,IF(AB16="ベスト8",[2]点数換算表!$E$16,IF(AB16="ベスト16",[2]点数換算表!$F$16,IF(AB16="ベスト32",[2]点数換算表!$G$16,"")))))))</f>
        <v>0</v>
      </c>
      <c r="AD16" s="12"/>
      <c r="AE16" s="11">
        <f>IF(AD16="",0,IF(AD16="優勝",[2]点数換算表!$B$17,IF(AD16="準優勝",[2]点数換算表!$C$17,IF(AD16="ベスト4",[2]点数換算表!$D$17,IF(AD16="ベスト8",[2]点数換算表!$E$17,IF(AD16="ベスト16",[2]点数換算表!$F$17,IF(AD16="ベスト32",[2]点数換算表!$G$17,"")))))))</f>
        <v>0</v>
      </c>
      <c r="AF16" s="12"/>
      <c r="AG16" s="11">
        <f>IF(AF16="",0,IF(AF16="優勝",[2]点数換算表!$B$18,IF(AF16="準優勝",[2]点数換算表!$C$18,IF(AF16="ベスト4",[2]点数換算表!$D$18,IF(AF16="ベスト8",[2]点数換算表!$E$18,[2]点数換算表!$F$18)))))</f>
        <v>0</v>
      </c>
      <c r="AH16" s="12"/>
      <c r="AI16" s="11">
        <f>IF(AH16="",0,IF(AH16="優勝",[2]点数換算表!$B$19,IF(AH16="準優勝",[2]点数換算表!$C$19,IF(AH16="ベスト4",[2]点数換算表!$D$19,IF(AH16="ベスト8",[2]点数換算表!$E$19,[2]点数換算表!$F$19)))))</f>
        <v>0</v>
      </c>
    </row>
    <row r="17" spans="1:35">
      <c r="A17" s="13">
        <v>14</v>
      </c>
      <c r="B17" s="12" t="s">
        <v>360</v>
      </c>
      <c r="C17" s="12" t="s">
        <v>334</v>
      </c>
      <c r="D17" s="12">
        <v>1</v>
      </c>
      <c r="E17" s="21" t="s">
        <v>333</v>
      </c>
      <c r="F17" s="27" t="s">
        <v>540</v>
      </c>
      <c r="G17" s="11">
        <f t="shared" si="0"/>
        <v>570</v>
      </c>
      <c r="H17" s="12"/>
      <c r="I17" s="23">
        <f>IF(H17="",0,IF(H17="優勝",[2]点数換算表!$B$2,IF(H17="準優勝",[2]点数換算表!$C$2,IF(H17="ベスト4",[2]点数換算表!$D$2,[2]点数換算表!$E$2))))</f>
        <v>0</v>
      </c>
      <c r="J17" s="12"/>
      <c r="K17" s="11">
        <f>IF(J17="",0,IF(J17="優勝",[2]点数換算表!$B$3,IF(J17="準優勝",[2]点数換算表!$C$3,IF(J17="ベスト4",[2]点数換算表!$D$3,[2]点数換算表!$E$3))))</f>
        <v>0</v>
      </c>
      <c r="L17" s="12" t="s">
        <v>6</v>
      </c>
      <c r="M17" s="11">
        <f>IF(L17="",0,IF(L17="優勝",[2]点数換算表!$B$4,IF(L17="準優勝",[2]点数換算表!$C$4,IF(L17="ベスト4",[2]点数換算表!$D$4,IF(L17="ベスト8",[2]点数換算表!$E$4,IF(L17="ベスト16",[2]点数換算表!$F$4,""))))))</f>
        <v>60</v>
      </c>
      <c r="N17" s="12" t="s">
        <v>8</v>
      </c>
      <c r="O17" s="11">
        <f>IF(N17="",0,IF(N17="優勝",[2]点数換算表!$B$5,IF(N17="準優勝",[2]点数換算表!$C$5,IF(N17="ベスト4",[2]点数換算表!$D$5,IF(N17="ベスト8",[2]点数換算表!$E$5,IF(N17="ベスト16",[2]点数換算表!$F$5,IF(N17="ベスト32",[2]点数換算表!$G$5,"")))))))</f>
        <v>250</v>
      </c>
      <c r="P17" s="12"/>
      <c r="Q17" s="11">
        <f>IF(P17="",0,IF(P17="優勝",[2]点数換算表!$B$6,IF(P17="準優勝",[2]点数換算表!$C$6,IF(P17="ベスト4",[2]点数換算表!$D$6,IF(P17="ベスト8",[2]点数換算表!$E$6,IF(P17="ベスト16",[2]点数換算表!$F$6,IF(P17="ベスト32",[2]点数換算表!$G$6,"")))))))</f>
        <v>0</v>
      </c>
      <c r="R17" s="12" t="s">
        <v>7</v>
      </c>
      <c r="S17" s="11">
        <f>IF(R17="",0,IF(R17="優勝",[2]点数換算表!$B$7,IF(R17="準優勝",[2]点数換算表!$C$7,IF(R17="ベスト4",[2]点数換算表!$D$7,IF(R17="ベスト8",[2]点数換算表!$E$7,[2]点数換算表!$F$7)))))</f>
        <v>100</v>
      </c>
      <c r="T17" s="12"/>
      <c r="U17" s="11">
        <f>IF(T17="",0,IF(T17="優勝",[2]点数換算表!$B$8,IF(T17="準優勝",[2]点数換算表!$C$8,IF(T17="ベスト4",[2]点数換算表!$D$8,IF(T17="ベスト8",[2]点数換算表!$E$8,[2]点数換算表!$F$8)))))</f>
        <v>0</v>
      </c>
      <c r="V17" s="12" t="s">
        <v>10</v>
      </c>
      <c r="W17" s="23">
        <f>IF(V17="",0,IF(V17="優勝",[2]点数換算表!$B$13,IF(V17="準優勝",[2]点数換算表!$C$13,IF(V17="ベスト4",[2]点数換算表!$D$13,[2]点数換算表!$E$13))))</f>
        <v>120</v>
      </c>
      <c r="X17" s="12" t="s">
        <v>10</v>
      </c>
      <c r="Y17" s="11">
        <f>IF(X17="",0,IF(X17="優勝",[2]点数換算表!$B$14,IF(X17="準優勝",[2]点数換算表!$C$14,IF(X17="ベスト4",[2]点数換算表!$D$14,[2]点数換算表!$E$14))))</f>
        <v>160</v>
      </c>
      <c r="Z17" s="12"/>
      <c r="AA17" s="11">
        <f>IF(Z17="",0,IF(Z17="優勝",[2]点数換算表!$B$15,IF(Z17="準優勝",[2]点数換算表!$C$15,IF(Z17="ベスト4",[2]点数換算表!$D$15,IF(Z17="ベスト8",[2]点数換算表!$E$15,IF(Z17="ベスト16",[2]点数換算表!$F$15,""))))))</f>
        <v>0</v>
      </c>
      <c r="AB17" s="12"/>
      <c r="AC17" s="11">
        <f>IF(AB17="",0,IF(AB17="優勝",[2]点数換算表!$B$16,IF(AB17="準優勝",[2]点数換算表!$C$16,IF(AB17="ベスト4",[2]点数換算表!$D$16,IF(AB17="ベスト8",[2]点数換算表!$E$16,IF(AB17="ベスト16",[2]点数換算表!$F$16,IF(AB17="ベスト32",[2]点数換算表!$G$16,"")))))))</f>
        <v>0</v>
      </c>
      <c r="AD17" s="12"/>
      <c r="AE17" s="11">
        <f>IF(AD17="",0,IF(AD17="優勝",[2]点数換算表!$B$17,IF(AD17="準優勝",[2]点数換算表!$C$17,IF(AD17="ベスト4",[2]点数換算表!$D$17,IF(AD17="ベスト8",[2]点数換算表!$E$17,IF(AD17="ベスト16",[2]点数換算表!$F$17,IF(AD17="ベスト32",[2]点数換算表!$G$17,"")))))))</f>
        <v>0</v>
      </c>
      <c r="AF17" s="12"/>
      <c r="AG17" s="11">
        <f>IF(AF17="",0,IF(AF17="優勝",[2]点数換算表!$B$18,IF(AF17="準優勝",[2]点数換算表!$C$18,IF(AF17="ベスト4",[2]点数換算表!$D$18,IF(AF17="ベスト8",[2]点数換算表!$E$18,[2]点数換算表!$F$18)))))</f>
        <v>0</v>
      </c>
      <c r="AH17" s="12"/>
      <c r="AI17" s="11">
        <f>IF(AH17="",0,IF(AH17="優勝",[2]点数換算表!$B$19,IF(AH17="準優勝",[2]点数換算表!$C$19,IF(AH17="ベスト4",[2]点数換算表!$D$19,IF(AH17="ベスト8",[2]点数換算表!$E$19,[2]点数換算表!$F$19)))))</f>
        <v>0</v>
      </c>
    </row>
    <row r="18" spans="1:35">
      <c r="A18" s="13">
        <v>15</v>
      </c>
      <c r="B18" s="12" t="s">
        <v>213</v>
      </c>
      <c r="C18" s="12" t="s">
        <v>181</v>
      </c>
      <c r="D18" s="12">
        <v>3</v>
      </c>
      <c r="E18" s="18" t="s">
        <v>179</v>
      </c>
      <c r="F18" s="27" t="s">
        <v>540</v>
      </c>
      <c r="G18" s="11">
        <f t="shared" si="0"/>
        <v>512</v>
      </c>
      <c r="H18" s="12"/>
      <c r="I18" s="23">
        <f>IF(H18="",0,IF(H18="優勝",[2]点数換算表!$B$2,IF(H18="準優勝",[2]点数換算表!$C$2,IF(H18="ベスト4",[2]点数換算表!$D$2,[2]点数換算表!$E$2))))</f>
        <v>0</v>
      </c>
      <c r="J18" s="12"/>
      <c r="K18" s="11">
        <f>IF(J18="",0,IF(J18="優勝",[2]点数換算表!$B$3,IF(J18="準優勝",[2]点数換算表!$C$3,IF(J18="ベスト4",[2]点数換算表!$D$3,[2]点数換算表!$E$3))))</f>
        <v>0</v>
      </c>
      <c r="L18" s="12" t="s">
        <v>8</v>
      </c>
      <c r="M18" s="11">
        <f>IF(L18="",0,IF(L18="優勝",[2]点数換算表!$B$4,IF(L18="準優勝",[2]点数換算表!$C$4,IF(L18="ベスト4",[2]点数換算表!$D$4,IF(L18="ベスト8",[2]点数換算表!$E$4,IF(L18="ベスト16",[2]点数換算表!$F$4,""))))))</f>
        <v>80</v>
      </c>
      <c r="N18" s="12" t="s">
        <v>6</v>
      </c>
      <c r="O18" s="11">
        <f>IF(N18="",0,IF(N18="優勝",[2]点数換算表!$B$5,IF(N18="準優勝",[2]点数換算表!$C$5,IF(N18="ベスト4",[2]点数換算表!$D$5,IF(N18="ベスト8",[2]点数換算表!$E$5,IF(N18="ベスト16",[2]点数換算表!$F$5,IF(N18="ベスト32",[2]点数換算表!$G$5,"")))))))</f>
        <v>200</v>
      </c>
      <c r="P18" s="12" t="s">
        <v>7</v>
      </c>
      <c r="Q18" s="11">
        <f>IF(P18="",0,IF(P18="優勝",[2]点数換算表!$B$6,IF(P18="準優勝",[2]点数換算表!$C$6,IF(P18="ベスト4",[2]点数換算表!$D$6,IF(P18="ベスト8",[2]点数換算表!$E$6,IF(P18="ベスト16",[2]点数換算表!$F$6,IF(P18="ベスト32",[2]点数換算表!$G$6,"")))))))</f>
        <v>200</v>
      </c>
      <c r="R18" s="12"/>
      <c r="S18" s="11">
        <f>IF(R18="",0,IF(R18="優勝",[2]点数換算表!$B$7,IF(R18="準優勝",[2]点数換算表!$C$7,IF(R18="ベスト4",[2]点数換算表!$D$7,IF(R18="ベスト8",[2]点数換算表!$E$7,[2]点数換算表!$F$7)))))</f>
        <v>0</v>
      </c>
      <c r="T18" s="12"/>
      <c r="U18" s="11">
        <f>IF(T18="",0,IF(T18="優勝",[2]点数換算表!$B$8,IF(T18="準優勝",[2]点数換算表!$C$8,IF(T18="ベスト4",[2]点数換算表!$D$8,IF(T18="ベスト8",[2]点数換算表!$E$8,[2]点数換算表!$F$8)))))</f>
        <v>0</v>
      </c>
      <c r="V18" s="12"/>
      <c r="W18" s="23">
        <f>IF(V18="",0,IF(V18="優勝",[2]点数換算表!$B$13,IF(V18="準優勝",[2]点数換算表!$C$13,IF(V18="ベスト4",[2]点数換算表!$D$13,[2]点数換算表!$E$13))))</f>
        <v>0</v>
      </c>
      <c r="X18" s="12"/>
      <c r="Y18" s="11">
        <f>IF(X18="",0,IF(X18="優勝",[2]点数換算表!$B$14,IF(X18="準優勝",[2]点数換算表!$C$14,IF(X18="ベスト4",[2]点数換算表!$D$14,[2]点数換算表!$E$14))))</f>
        <v>0</v>
      </c>
      <c r="Z18" s="12" t="s">
        <v>9</v>
      </c>
      <c r="AA18" s="11">
        <f>IF(Z18="",0,IF(Z18="優勝",[2]点数換算表!$B$15,IF(Z18="準優勝",[2]点数換算表!$C$15,IF(Z18="ベスト4",[2]点数換算表!$D$15,IF(Z18="ベスト8",[2]点数換算表!$E$15,IF(Z18="ベスト16",[2]点数換算表!$F$15,""))))))</f>
        <v>32</v>
      </c>
      <c r="AB18" s="12"/>
      <c r="AC18" s="11">
        <f>IF(AB18="",0,IF(AB18="優勝",[2]点数換算表!$B$16,IF(AB18="準優勝",[2]点数換算表!$C$16,IF(AB18="ベスト4",[2]点数換算表!$D$16,IF(AB18="ベスト8",[2]点数換算表!$E$16,IF(AB18="ベスト16",[2]点数換算表!$F$16,IF(AB18="ベスト32",[2]点数換算表!$G$16,"")))))))</f>
        <v>0</v>
      </c>
      <c r="AD18" s="12"/>
      <c r="AE18" s="11">
        <f>IF(AD18="",0,IF(AD18="優勝",[2]点数換算表!$B$17,IF(AD18="準優勝",[2]点数換算表!$C$17,IF(AD18="ベスト4",[2]点数換算表!$D$17,IF(AD18="ベスト8",[2]点数換算表!$E$17,IF(AD18="ベスト16",[2]点数換算表!$F$17,IF(AD18="ベスト32",[2]点数換算表!$G$17,"")))))))</f>
        <v>0</v>
      </c>
      <c r="AF18" s="12"/>
      <c r="AG18" s="11">
        <f>IF(AF18="",0,IF(AF18="優勝",[2]点数換算表!$B$18,IF(AF18="準優勝",[2]点数換算表!$C$18,IF(AF18="ベスト4",[2]点数換算表!$D$18,IF(AF18="ベスト8",[2]点数換算表!$E$18,[2]点数換算表!$F$18)))))</f>
        <v>0</v>
      </c>
      <c r="AH18" s="12"/>
      <c r="AI18" s="11">
        <f>IF(AH18="",0,IF(AH18="優勝",[2]点数換算表!$B$19,IF(AH18="準優勝",[2]点数換算表!$C$19,IF(AH18="ベスト4",[2]点数換算表!$D$19,IF(AH18="ベスト8",[2]点数換算表!$E$19,[2]点数換算表!$F$19)))))</f>
        <v>0</v>
      </c>
    </row>
    <row r="19" spans="1:35">
      <c r="A19" s="13">
        <v>16</v>
      </c>
      <c r="B19" s="12" t="s">
        <v>187</v>
      </c>
      <c r="C19" s="12" t="s">
        <v>181</v>
      </c>
      <c r="D19" s="12">
        <v>2</v>
      </c>
      <c r="E19" s="18" t="s">
        <v>179</v>
      </c>
      <c r="F19" s="27" t="s">
        <v>540</v>
      </c>
      <c r="G19" s="11">
        <f t="shared" si="0"/>
        <v>496</v>
      </c>
      <c r="H19" s="12"/>
      <c r="I19" s="23">
        <f>IF(H19="",0,IF(H19="優勝",[2]点数換算表!$B$2,IF(H19="準優勝",[2]点数換算表!$C$2,IF(H19="ベスト4",[2]点数換算表!$D$2,[2]点数換算表!$E$2))))</f>
        <v>0</v>
      </c>
      <c r="J19" s="12"/>
      <c r="K19" s="11">
        <f>IF(J19="",0,IF(J19="優勝",[2]点数換算表!$B$3,IF(J19="準優勝",[2]点数換算表!$C$3,IF(J19="ベスト4",[2]点数換算表!$D$3,[2]点数換算表!$E$3))))</f>
        <v>0</v>
      </c>
      <c r="L19" s="12" t="s">
        <v>8</v>
      </c>
      <c r="M19" s="11">
        <f>IF(L19="",0,IF(L19="優勝",[2]点数換算表!$B$4,IF(L19="準優勝",[2]点数換算表!$C$4,IF(L19="ベスト4",[2]点数換算表!$D$4,IF(L19="ベスト8",[2]点数換算表!$E$4,IF(L19="ベスト16",[2]点数換算表!$F$4,""))))))</f>
        <v>80</v>
      </c>
      <c r="N19" s="12" t="s">
        <v>6</v>
      </c>
      <c r="O19" s="11">
        <f>IF(N19="",0,IF(N19="優勝",[2]点数換算表!$B$5,IF(N19="準優勝",[2]点数換算表!$C$5,IF(N19="ベスト4",[2]点数換算表!$D$5,IF(N19="ベスト8",[2]点数換算表!$E$5,IF(N19="ベスト16",[2]点数換算表!$F$5,IF(N19="ベスト32",[2]点数換算表!$G$5,"")))))))</f>
        <v>200</v>
      </c>
      <c r="P19" s="12" t="s">
        <v>7</v>
      </c>
      <c r="Q19" s="11">
        <f>IF(P19="",0,IF(P19="優勝",[2]点数換算表!$B$6,IF(P19="準優勝",[2]点数換算表!$C$6,IF(P19="ベスト4",[2]点数換算表!$D$6,IF(P19="ベスト8",[2]点数換算表!$E$6,IF(P19="ベスト16",[2]点数換算表!$F$6,IF(P19="ベスト32",[2]点数換算表!$G$6,"")))))))</f>
        <v>200</v>
      </c>
      <c r="R19" s="12"/>
      <c r="S19" s="11">
        <f>IF(R19="",0,IF(R19="優勝",[2]点数換算表!$B$7,IF(R19="準優勝",[2]点数換算表!$C$7,IF(R19="ベスト4",[2]点数換算表!$D$7,IF(R19="ベスト8",[2]点数換算表!$E$7,[2]点数換算表!$F$7)))))</f>
        <v>0</v>
      </c>
      <c r="T19" s="12"/>
      <c r="U19" s="11">
        <f>IF(T19="",0,IF(T19="優勝",[2]点数換算表!$B$8,IF(T19="準優勝",[2]点数換算表!$C$8,IF(T19="ベスト4",[2]点数換算表!$D$8,IF(T19="ベスト8",[2]点数換算表!$E$8,[2]点数換算表!$F$8)))))</f>
        <v>0</v>
      </c>
      <c r="V19" s="12"/>
      <c r="W19" s="23">
        <f>IF(V19="",0,IF(V19="優勝",[2]点数換算表!$B$13,IF(V19="準優勝",[2]点数換算表!$C$13,IF(V19="ベスト4",[2]点数換算表!$D$13,[2]点数換算表!$E$13))))</f>
        <v>0</v>
      </c>
      <c r="X19" s="12"/>
      <c r="Y19" s="11">
        <f>IF(X19="",0,IF(X19="優勝",[2]点数換算表!$B$14,IF(X19="準優勝",[2]点数換算表!$C$14,IF(X19="ベスト4",[2]点数換算表!$D$14,[2]点数換算表!$E$14))))</f>
        <v>0</v>
      </c>
      <c r="Z19" s="12" t="s">
        <v>7</v>
      </c>
      <c r="AA19" s="11">
        <f>IF(Z19="",0,IF(Z19="優勝",[2]点数換算表!$B$15,IF(Z19="準優勝",[2]点数換算表!$C$15,IF(Z19="ベスト4",[2]点数換算表!$D$15,IF(Z19="ベスト8",[2]点数換算表!$E$15,IF(Z19="ベスト16",[2]点数換算表!$F$15,""))))))</f>
        <v>16</v>
      </c>
      <c r="AB19" s="12"/>
      <c r="AC19" s="11">
        <f>IF(AB19="",0,IF(AB19="優勝",[2]点数換算表!$B$16,IF(AB19="準優勝",[2]点数換算表!$C$16,IF(AB19="ベスト4",[2]点数換算表!$D$16,IF(AB19="ベスト8",[2]点数換算表!$E$16,IF(AB19="ベスト16",[2]点数換算表!$F$16,IF(AB19="ベスト32",[2]点数換算表!$G$16,"")))))))</f>
        <v>0</v>
      </c>
      <c r="AD19" s="12"/>
      <c r="AE19" s="11">
        <f>IF(AD19="",0,IF(AD19="優勝",[2]点数換算表!$B$17,IF(AD19="準優勝",[2]点数換算表!$C$17,IF(AD19="ベスト4",[2]点数換算表!$D$17,IF(AD19="ベスト8",[2]点数換算表!$E$17,IF(AD19="ベスト16",[2]点数換算表!$F$17,IF(AD19="ベスト32",[2]点数換算表!$G$17,"")))))))</f>
        <v>0</v>
      </c>
      <c r="AF19" s="12"/>
      <c r="AG19" s="11">
        <f>IF(AF19="",0,IF(AF19="優勝",[2]点数換算表!$B$18,IF(AF19="準優勝",[2]点数換算表!$C$18,IF(AF19="ベスト4",[2]点数換算表!$D$18,IF(AF19="ベスト8",[2]点数換算表!$E$18,[2]点数換算表!$F$18)))))</f>
        <v>0</v>
      </c>
      <c r="AH19" s="12"/>
      <c r="AI19" s="11">
        <f>IF(AH19="",0,IF(AH19="優勝",[2]点数換算表!$B$19,IF(AH19="準優勝",[2]点数換算表!$C$19,IF(AH19="ベスト4",[2]点数換算表!$D$19,IF(AH19="ベスト8",[2]点数換算表!$E$19,[2]点数換算表!$F$19)))))</f>
        <v>0</v>
      </c>
    </row>
    <row r="20" spans="1:35">
      <c r="A20" s="13">
        <v>17</v>
      </c>
      <c r="B20" s="12" t="s">
        <v>347</v>
      </c>
      <c r="C20" s="12" t="s">
        <v>334</v>
      </c>
      <c r="D20" s="12">
        <v>2</v>
      </c>
      <c r="E20" s="21" t="s">
        <v>333</v>
      </c>
      <c r="F20" s="27" t="s">
        <v>540</v>
      </c>
      <c r="G20" s="11">
        <f t="shared" si="0"/>
        <v>478</v>
      </c>
      <c r="H20" s="12"/>
      <c r="I20" s="23">
        <f>IF(H20="",0,IF(H20="優勝",[2]点数換算表!$B$2,IF(H20="準優勝",[2]点数換算表!$C$2,IF(H20="ベスト4",[2]点数換算表!$D$2,[2]点数換算表!$E$2))))</f>
        <v>0</v>
      </c>
      <c r="J20" s="12"/>
      <c r="K20" s="11">
        <f>IF(J20="",0,IF(J20="優勝",[2]点数換算表!$B$3,IF(J20="準優勝",[2]点数換算表!$C$3,IF(J20="ベスト4",[2]点数換算表!$D$3,[2]点数換算表!$E$3))))</f>
        <v>0</v>
      </c>
      <c r="L20" s="12" t="s">
        <v>6</v>
      </c>
      <c r="M20" s="11">
        <f>IF(L20="",0,IF(L20="優勝",[2]点数換算表!$B$4,IF(L20="準優勝",[2]点数換算表!$C$4,IF(L20="ベスト4",[2]点数換算表!$D$4,IF(L20="ベスト8",[2]点数換算表!$E$4,IF(L20="ベスト16",[2]点数換算表!$F$4,""))))))</f>
        <v>60</v>
      </c>
      <c r="N20" s="12" t="s">
        <v>8</v>
      </c>
      <c r="O20" s="11">
        <f>IF(N20="",0,IF(N20="優勝",[2]点数換算表!$B$5,IF(N20="準優勝",[2]点数換算表!$C$5,IF(N20="ベスト4",[2]点数換算表!$D$5,IF(N20="ベスト8",[2]点数換算表!$E$5,IF(N20="ベスト16",[2]点数換算表!$F$5,IF(N20="ベスト32",[2]点数換算表!$G$5,"")))))))</f>
        <v>250</v>
      </c>
      <c r="P20" s="12"/>
      <c r="Q20" s="11">
        <f>IF(P20="",0,IF(P20="優勝",[2]点数換算表!$B$6,IF(P20="準優勝",[2]点数換算表!$C$6,IF(P20="ベスト4",[2]点数換算表!$D$6,IF(P20="ベスト8",[2]点数換算表!$E$6,IF(P20="ベスト16",[2]点数換算表!$F$6,IF(P20="ベスト32",[2]点数換算表!$G$6,"")))))))</f>
        <v>0</v>
      </c>
      <c r="R20" s="12"/>
      <c r="S20" s="11">
        <f>IF(R20="",0,IF(R20="優勝",[2]点数換算表!$B$7,IF(R20="準優勝",[2]点数換算表!$C$7,IF(R20="ベスト4",[2]点数換算表!$D$7,IF(R20="ベスト8",[2]点数換算表!$E$7,[2]点数換算表!$F$7)))))</f>
        <v>0</v>
      </c>
      <c r="T20" s="12"/>
      <c r="U20" s="11">
        <f>IF(T20="",0,IF(T20="優勝",[2]点数換算表!$B$8,IF(T20="準優勝",[2]点数換算表!$C$8,IF(T20="ベスト4",[2]点数換算表!$D$8,IF(T20="ベスト8",[2]点数換算表!$E$8,[2]点数換算表!$F$8)))))</f>
        <v>0</v>
      </c>
      <c r="V20" s="12"/>
      <c r="W20" s="23">
        <f>IF(V20="",0,IF(V20="優勝",[2]点数換算表!$B$13,IF(V20="準優勝",[2]点数換算表!$C$13,IF(V20="ベスト4",[2]点数換算表!$D$13,[2]点数換算表!$E$13))))</f>
        <v>0</v>
      </c>
      <c r="X20" s="12"/>
      <c r="Y20" s="11">
        <f>IF(X20="",0,IF(X20="優勝",[2]点数換算表!$B$14,IF(X20="準優勝",[2]点数換算表!$C$14,IF(X20="ベスト4",[2]点数換算表!$D$14,[2]点数換算表!$E$14))))</f>
        <v>0</v>
      </c>
      <c r="Z20" s="12" t="s">
        <v>6</v>
      </c>
      <c r="AA20" s="11">
        <f>IF(Z20="",0,IF(Z20="優勝",[2]点数換算表!$B$15,IF(Z20="準優勝",[2]点数換算表!$C$15,IF(Z20="ベスト4",[2]点数換算表!$D$15,IF(Z20="ベスト8",[2]点数換算表!$E$15,IF(Z20="ベスト16",[2]点数換算表!$F$15,""))))))</f>
        <v>48</v>
      </c>
      <c r="AB20" s="12" t="s">
        <v>9</v>
      </c>
      <c r="AC20" s="11">
        <f>IF(AB20="",0,IF(AB20="優勝",[2]点数換算表!$B$16,IF(AB20="準優勝",[2]点数換算表!$C$16,IF(AB20="ベスト4",[2]点数換算表!$D$16,IF(AB20="ベスト8",[2]点数換算表!$E$16,IF(AB20="ベスト16",[2]点数換算表!$F$16,IF(AB20="ベスト32",[2]点数換算表!$G$16,"")))))))</f>
        <v>120</v>
      </c>
      <c r="AD20" s="12"/>
      <c r="AE20" s="11">
        <f>IF(AD20="",0,IF(AD20="優勝",[2]点数換算表!$B$17,IF(AD20="準優勝",[2]点数換算表!$C$17,IF(AD20="ベスト4",[2]点数換算表!$D$17,IF(AD20="ベスト8",[2]点数換算表!$E$17,IF(AD20="ベスト16",[2]点数換算表!$F$17,IF(AD20="ベスト32",[2]点数換算表!$G$17,"")))))))</f>
        <v>0</v>
      </c>
      <c r="AF20" s="12"/>
      <c r="AG20" s="11">
        <f>IF(AF20="",0,IF(AF20="優勝",[2]点数換算表!$B$18,IF(AF20="準優勝",[2]点数換算表!$C$18,IF(AF20="ベスト4",[2]点数換算表!$D$18,IF(AF20="ベスト8",[2]点数換算表!$E$18,[2]点数換算表!$F$18)))))</f>
        <v>0</v>
      </c>
      <c r="AH20" s="12"/>
      <c r="AI20" s="11">
        <f>IF(AH20="",0,IF(AH20="優勝",[2]点数換算表!$B$19,IF(AH20="準優勝",[2]点数換算表!$C$19,IF(AH20="ベスト4",[2]点数換算表!$D$19,IF(AH20="ベスト8",[2]点数換算表!$E$19,[2]点数換算表!$F$19)))))</f>
        <v>0</v>
      </c>
    </row>
    <row r="21" spans="1:35">
      <c r="A21" s="13">
        <v>18</v>
      </c>
      <c r="B21" s="12" t="s">
        <v>148</v>
      </c>
      <c r="C21" s="12" t="s">
        <v>149</v>
      </c>
      <c r="D21" s="12">
        <v>1</v>
      </c>
      <c r="E21" s="16" t="s">
        <v>177</v>
      </c>
      <c r="F21" s="26" t="s">
        <v>539</v>
      </c>
      <c r="G21" s="11">
        <f t="shared" si="0"/>
        <v>470</v>
      </c>
      <c r="H21" s="12"/>
      <c r="I21" s="23">
        <f>IF(H21="",0,IF(H21="優勝",[2]点数換算表!$B$2,IF(H21="準優勝",[2]点数換算表!$C$2,IF(H21="ベスト4",[2]点数換算表!$D$2,[2]点数換算表!$E$2))))</f>
        <v>0</v>
      </c>
      <c r="J21" s="12"/>
      <c r="K21" s="11">
        <f>IF(J21="",0,IF(J21="優勝",[2]点数換算表!$B$3,IF(J21="準優勝",[2]点数換算表!$C$3,IF(J21="ベスト4",[2]点数換算表!$D$3,[2]点数換算表!$E$3))))</f>
        <v>0</v>
      </c>
      <c r="L21" s="12"/>
      <c r="M21" s="11">
        <f>IF(L21="",0,IF(L21="優勝",[2]点数換算表!$B$4,IF(L21="準優勝",[2]点数換算表!$C$4,IF(L21="ベスト4",[2]点数換算表!$D$4,IF(L21="ベスト8",[2]点数換算表!$E$4,IF(L21="ベスト16",[2]点数換算表!$F$4,""))))))</f>
        <v>0</v>
      </c>
      <c r="N21" s="12" t="s">
        <v>7</v>
      </c>
      <c r="O21" s="11">
        <f>IF(N21="",0,IF(N21="優勝",[2]点数換算表!$B$5,IF(N21="準優勝",[2]点数換算表!$C$5,IF(N21="ベスト4",[2]点数換算表!$D$5,IF(N21="ベスト8",[2]点数換算表!$E$5,IF(N21="ベスト16",[2]点数換算表!$F$5,IF(N21="ベスト32",[2]点数換算表!$G$5,"")))))))</f>
        <v>100</v>
      </c>
      <c r="P21" s="12" t="s">
        <v>7</v>
      </c>
      <c r="Q21" s="11">
        <f>IF(P21="",0,IF(P21="優勝",[2]点数換算表!$B$6,IF(P21="準優勝",[2]点数換算表!$C$6,IF(P21="ベスト4",[2]点数換算表!$D$6,IF(P21="ベスト8",[2]点数換算表!$E$6,IF(P21="ベスト16",[2]点数換算表!$F$6,IF(P21="ベスト32",[2]点数換算表!$G$6,"")))))))</f>
        <v>200</v>
      </c>
      <c r="R21" s="12"/>
      <c r="S21" s="11">
        <f>IF(R21="",0,IF(R21="優勝",[2]点数換算表!$B$7,IF(R21="準優勝",[2]点数換算表!$C$7,IF(R21="ベスト4",[2]点数換算表!$D$7,IF(R21="ベスト8",[2]点数換算表!$E$7,[2]点数換算表!$F$7)))))</f>
        <v>0</v>
      </c>
      <c r="T21" s="12" t="s">
        <v>7</v>
      </c>
      <c r="U21" s="11">
        <f>IF(T21="",0,IF(T21="優勝",[2]点数換算表!$B$8,IF(T21="準優勝",[2]点数換算表!$C$8,IF(T21="ベスト4",[2]点数換算表!$D$8,IF(T21="ベスト8",[2]点数換算表!$E$8,[2]点数換算表!$F$8)))))</f>
        <v>50</v>
      </c>
      <c r="V21" s="12" t="s">
        <v>9</v>
      </c>
      <c r="W21" s="23">
        <f>IF(V21="",0,IF(V21="優勝",[2]点数換算表!$B$13,IF(V21="準優勝",[2]点数換算表!$C$13,IF(V21="ベスト4",[2]点数換算表!$D$13,[2]点数換算表!$E$13))))</f>
        <v>16</v>
      </c>
      <c r="X21" s="12" t="s">
        <v>8</v>
      </c>
      <c r="Y21" s="11">
        <f>IF(X21="",0,IF(X21="優勝",[2]点数換算表!$B$14,IF(X21="準優勝",[2]点数換算表!$C$14,IF(X21="ベスト4",[2]点数換算表!$D$14,[2]点数換算表!$E$14))))</f>
        <v>120</v>
      </c>
      <c r="Z21" s="12"/>
      <c r="AA21" s="11">
        <f>IF(Z21="",0,IF(Z21="優勝",[2]点数換算表!$B$15,IF(Z21="準優勝",[2]点数換算表!$C$15,IF(Z21="ベスト4",[2]点数換算表!$D$15,IF(Z21="ベスト8",[2]点数換算表!$E$15,IF(Z21="ベスト16",[2]点数換算表!$F$15,""))))))</f>
        <v>0</v>
      </c>
      <c r="AB21" s="12"/>
      <c r="AC21" s="11">
        <f>IF(AB21="",0,IF(AB21="優勝",[2]点数換算表!$B$16,IF(AB21="準優勝",[2]点数換算表!$C$16,IF(AB21="ベスト4",[2]点数換算表!$D$16,IF(AB21="ベスト8",[2]点数換算表!$E$16,IF(AB21="ベスト16",[2]点数換算表!$F$16,IF(AB21="ベスト32",[2]点数換算表!$G$16,"")))))))</f>
        <v>0</v>
      </c>
      <c r="AD21" s="12"/>
      <c r="AE21" s="11">
        <f>IF(AD21="",0,IF(AD21="優勝",[2]点数換算表!$B$17,IF(AD21="準優勝",[2]点数換算表!$C$17,IF(AD21="ベスト4",[2]点数換算表!$D$17,IF(AD21="ベスト8",[2]点数換算表!$E$17,IF(AD21="ベスト16",[2]点数換算表!$F$17,IF(AD21="ベスト32",[2]点数換算表!$G$17,"")))))))</f>
        <v>0</v>
      </c>
      <c r="AF21" s="12"/>
      <c r="AG21" s="11">
        <f>IF(AF21="",0,IF(AF21="優勝",[2]点数換算表!$B$18,IF(AF21="準優勝",[2]点数換算表!$C$18,IF(AF21="ベスト4",[2]点数換算表!$D$18,IF(AF21="ベスト8",[2]点数換算表!$E$18,[2]点数換算表!$F$18)))))</f>
        <v>0</v>
      </c>
      <c r="AH21" s="12"/>
      <c r="AI21" s="11">
        <f>IF(AH21="",0,IF(AH21="優勝",[2]点数換算表!$B$19,IF(AH21="準優勝",[2]点数換算表!$C$19,IF(AH21="ベスト4",[2]点数換算表!$D$19,IF(AH21="ベスト8",[2]点数換算表!$E$19,[2]点数換算表!$F$19)))))</f>
        <v>0</v>
      </c>
    </row>
    <row r="22" spans="1:35">
      <c r="A22" s="13">
        <v>19</v>
      </c>
      <c r="B22" s="12" t="s">
        <v>100</v>
      </c>
      <c r="C22" s="12" t="s">
        <v>42</v>
      </c>
      <c r="D22" s="12">
        <v>3</v>
      </c>
      <c r="E22" s="16" t="s">
        <v>177</v>
      </c>
      <c r="F22" s="26" t="s">
        <v>539</v>
      </c>
      <c r="G22" s="11">
        <f t="shared" si="0"/>
        <v>470</v>
      </c>
      <c r="H22" s="12"/>
      <c r="I22" s="23">
        <f>IF(H22="",0,IF(H22="優勝",[2]点数換算表!$B$2,IF(H22="準優勝",[2]点数換算表!$C$2,IF(H22="ベスト4",[2]点数換算表!$D$2,[2]点数換算表!$E$2))))</f>
        <v>0</v>
      </c>
      <c r="J22" s="12"/>
      <c r="K22" s="11">
        <f>IF(J22="",0,IF(J22="優勝",[2]点数換算表!$B$3,IF(J22="準優勝",[2]点数換算表!$C$3,IF(J22="ベスト4",[2]点数換算表!$D$3,[2]点数換算表!$E$3))))</f>
        <v>0</v>
      </c>
      <c r="L22" s="12"/>
      <c r="M22" s="11">
        <f>IF(L22="",0,IF(L22="優勝",[2]点数換算表!$B$4,IF(L22="準優勝",[2]点数換算表!$C$4,IF(L22="ベスト4",[2]点数換算表!$D$4,IF(L22="ベスト8",[2]点数換算表!$E$4,IF(L22="ベスト16",[2]点数換算表!$F$4,""))))))</f>
        <v>0</v>
      </c>
      <c r="N22" s="12" t="s">
        <v>135</v>
      </c>
      <c r="O22" s="11">
        <f>IF(N22="",0,IF(N22="優勝",[2]点数換算表!$B$5,IF(N22="準優勝",[2]点数換算表!$C$5,IF(N22="ベスト4",[2]点数換算表!$D$5,IF(N22="ベスト8",[2]点数換算表!$E$5,IF(N22="ベスト16",[2]点数換算表!$F$5,IF(N22="ベスト32",[2]点数換算表!$G$5,"")))))))</f>
        <v>50</v>
      </c>
      <c r="P22" s="12" t="s">
        <v>9</v>
      </c>
      <c r="Q22" s="11">
        <f>IF(P22="",0,IF(P22="優勝",[2]点数換算表!$B$6,IF(P22="準優勝",[2]点数換算表!$C$6,IF(P22="ベスト4",[2]点数換算表!$D$6,IF(P22="ベスト8",[2]点数換算表!$E$6,IF(P22="ベスト16",[2]点数換算表!$F$6,IF(P22="ベスト32",[2]点数換算表!$G$6,"")))))))</f>
        <v>300</v>
      </c>
      <c r="R22" s="12"/>
      <c r="S22" s="11">
        <f>IF(R22="",0,IF(R22="優勝",[2]点数換算表!$B$7,IF(R22="準優勝",[2]点数換算表!$C$7,IF(R22="ベスト4",[2]点数換算表!$D$7,IF(R22="ベスト8",[2]点数換算表!$E$7,[2]点数換算表!$F$7)))))</f>
        <v>0</v>
      </c>
      <c r="T22" s="12"/>
      <c r="U22" s="11">
        <f>IF(T22="",0,IF(T22="優勝",[2]点数換算表!$B$8,IF(T22="準優勝",[2]点数換算表!$C$8,IF(T22="ベスト4",[2]点数換算表!$D$8,IF(T22="ベスト8",[2]点数換算表!$E$8,[2]点数換算表!$F$8)))))</f>
        <v>0</v>
      </c>
      <c r="V22" s="12"/>
      <c r="W22" s="23">
        <f>IF(V22="",0,IF(V22="優勝",[2]点数換算表!$B$13,IF(V22="準優勝",[2]点数換算表!$C$13,IF(V22="ベスト4",[2]点数換算表!$D$13,[2]点数換算表!$E$13))))</f>
        <v>0</v>
      </c>
      <c r="X22" s="12"/>
      <c r="Y22" s="11">
        <f>IF(X22="",0,IF(X22="優勝",[2]点数換算表!$B$14,IF(X22="準優勝",[2]点数換算表!$C$14,IF(X22="ベスト4",[2]点数換算表!$D$14,[2]点数換算表!$E$14))))</f>
        <v>0</v>
      </c>
      <c r="Z22" s="12"/>
      <c r="AA22" s="11">
        <f>IF(Z22="",0,IF(Z22="優勝",[2]点数換算表!$B$15,IF(Z22="準優勝",[2]点数換算表!$C$15,IF(Z22="ベスト4",[2]点数換算表!$D$15,IF(Z22="ベスト8",[2]点数換算表!$E$15,IF(Z22="ベスト16",[2]点数換算表!$F$15,""))))))</f>
        <v>0</v>
      </c>
      <c r="AB22" s="12" t="s">
        <v>135</v>
      </c>
      <c r="AC22" s="11">
        <f>IF(AB22="",0,IF(AB22="優勝",[2]点数換算表!$B$16,IF(AB22="準優勝",[2]点数換算表!$C$16,IF(AB22="ベスト4",[2]点数換算表!$D$16,IF(AB22="ベスト8",[2]点数換算表!$E$16,IF(AB22="ベスト16",[2]点数換算表!$F$16,IF(AB22="ベスト32",[2]点数換算表!$G$16,"")))))))</f>
        <v>40</v>
      </c>
      <c r="AD22" s="12" t="s">
        <v>135</v>
      </c>
      <c r="AE22" s="11">
        <f>IF(AD22="",0,IF(AD22="優勝",[2]点数換算表!$B$17,IF(AD22="準優勝",[2]点数換算表!$C$17,IF(AD22="ベスト4",[2]点数換算表!$D$17,IF(AD22="ベスト8",[2]点数換算表!$E$17,IF(AD22="ベスト16",[2]点数換算表!$F$17,IF(AD22="ベスト32",[2]点数換算表!$G$17,"")))))))</f>
        <v>80</v>
      </c>
      <c r="AF22" s="12"/>
      <c r="AG22" s="11">
        <f>IF(AF22="",0,IF(AF22="優勝",[2]点数換算表!$B$18,IF(AF22="準優勝",[2]点数換算表!$C$18,IF(AF22="ベスト4",[2]点数換算表!$D$18,IF(AF22="ベスト8",[2]点数換算表!$E$18,[2]点数換算表!$F$18)))))</f>
        <v>0</v>
      </c>
      <c r="AH22" s="12"/>
      <c r="AI22" s="11">
        <f>IF(AH22="",0,IF(AH22="優勝",[2]点数換算表!$B$19,IF(AH22="準優勝",[2]点数換算表!$C$19,IF(AH22="ベスト4",[2]点数換算表!$D$19,IF(AH22="ベスト8",[2]点数換算表!$E$19,[2]点数換算表!$F$19)))))</f>
        <v>0</v>
      </c>
    </row>
    <row r="23" spans="1:35">
      <c r="A23" s="13">
        <v>20</v>
      </c>
      <c r="B23" s="12" t="s">
        <v>101</v>
      </c>
      <c r="C23" s="12" t="s">
        <v>49</v>
      </c>
      <c r="D23" s="12">
        <v>3</v>
      </c>
      <c r="E23" s="16" t="s">
        <v>177</v>
      </c>
      <c r="F23" s="26" t="s">
        <v>539</v>
      </c>
      <c r="G23" s="11">
        <f t="shared" si="0"/>
        <v>470</v>
      </c>
      <c r="H23" s="12"/>
      <c r="I23" s="23">
        <f>IF(H23="",0,IF(H23="優勝",[2]点数換算表!$B$2,IF(H23="準優勝",[2]点数換算表!$C$2,IF(H23="ベスト4",[2]点数換算表!$D$2,[2]点数換算表!$E$2))))</f>
        <v>0</v>
      </c>
      <c r="J23" s="12"/>
      <c r="K23" s="11">
        <f>IF(J23="",0,IF(J23="優勝",[2]点数換算表!$B$3,IF(J23="準優勝",[2]点数換算表!$C$3,IF(J23="ベスト4",[2]点数換算表!$D$3,[2]点数換算表!$E$3))))</f>
        <v>0</v>
      </c>
      <c r="L23" s="12"/>
      <c r="M23" s="11">
        <f>IF(L23="",0,IF(L23="優勝",[2]点数換算表!$B$4,IF(L23="準優勝",[2]点数換算表!$C$4,IF(L23="ベスト4",[2]点数換算表!$D$4,IF(L23="ベスト8",[2]点数換算表!$E$4,IF(L23="ベスト16",[2]点数換算表!$F$4,""))))))</f>
        <v>0</v>
      </c>
      <c r="N23" s="12" t="s">
        <v>135</v>
      </c>
      <c r="O23" s="11">
        <f>IF(N23="",0,IF(N23="優勝",[2]点数換算表!$B$5,IF(N23="準優勝",[2]点数換算表!$C$5,IF(N23="ベスト4",[2]点数換算表!$D$5,IF(N23="ベスト8",[2]点数換算表!$E$5,IF(N23="ベスト16",[2]点数換算表!$F$5,IF(N23="ベスト32",[2]点数換算表!$G$5,"")))))))</f>
        <v>50</v>
      </c>
      <c r="P23" s="12" t="s">
        <v>9</v>
      </c>
      <c r="Q23" s="11">
        <f>IF(P23="",0,IF(P23="優勝",[2]点数換算表!$B$6,IF(P23="準優勝",[2]点数換算表!$C$6,IF(P23="ベスト4",[2]点数換算表!$D$6,IF(P23="ベスト8",[2]点数換算表!$E$6,IF(P23="ベスト16",[2]点数換算表!$F$6,IF(P23="ベスト32",[2]点数換算表!$G$6,"")))))))</f>
        <v>300</v>
      </c>
      <c r="R23" s="12"/>
      <c r="S23" s="11">
        <f>IF(R23="",0,IF(R23="優勝",[2]点数換算表!$B$7,IF(R23="準優勝",[2]点数換算表!$C$7,IF(R23="ベスト4",[2]点数換算表!$D$7,IF(R23="ベスト8",[2]点数換算表!$E$7,[2]点数換算表!$F$7)))))</f>
        <v>0</v>
      </c>
      <c r="T23" s="12"/>
      <c r="U23" s="11">
        <f>IF(T23="",0,IF(T23="優勝",[2]点数換算表!$B$8,IF(T23="準優勝",[2]点数換算表!$C$8,IF(T23="ベスト4",[2]点数換算表!$D$8,IF(T23="ベスト8",[2]点数換算表!$E$8,[2]点数換算表!$F$8)))))</f>
        <v>0</v>
      </c>
      <c r="V23" s="12"/>
      <c r="W23" s="23">
        <f>IF(V23="",0,IF(V23="優勝",[2]点数換算表!$B$13,IF(V23="準優勝",[2]点数換算表!$C$13,IF(V23="ベスト4",[2]点数換算表!$D$13,[2]点数換算表!$E$13))))</f>
        <v>0</v>
      </c>
      <c r="X23" s="12"/>
      <c r="Y23" s="11">
        <f>IF(X23="",0,IF(X23="優勝",[2]点数換算表!$B$14,IF(X23="準優勝",[2]点数換算表!$C$14,IF(X23="ベスト4",[2]点数換算表!$D$14,[2]点数換算表!$E$14))))</f>
        <v>0</v>
      </c>
      <c r="Z23" s="12"/>
      <c r="AA23" s="11">
        <f>IF(Z23="",0,IF(Z23="優勝",[2]点数換算表!$B$15,IF(Z23="準優勝",[2]点数換算表!$C$15,IF(Z23="ベスト4",[2]点数換算表!$D$15,IF(Z23="ベスト8",[2]点数換算表!$E$15,IF(Z23="ベスト16",[2]点数換算表!$F$15,""))))))</f>
        <v>0</v>
      </c>
      <c r="AB23" s="12" t="s">
        <v>135</v>
      </c>
      <c r="AC23" s="11">
        <f>IF(AB23="",0,IF(AB23="優勝",[2]点数換算表!$B$16,IF(AB23="準優勝",[2]点数換算表!$C$16,IF(AB23="ベスト4",[2]点数換算表!$D$16,IF(AB23="ベスト8",[2]点数換算表!$E$16,IF(AB23="ベスト16",[2]点数換算表!$F$16,IF(AB23="ベスト32",[2]点数換算表!$G$16,"")))))))</f>
        <v>40</v>
      </c>
      <c r="AD23" s="12" t="s">
        <v>135</v>
      </c>
      <c r="AE23" s="11">
        <f>IF(AD23="",0,IF(AD23="優勝",[2]点数換算表!$B$17,IF(AD23="準優勝",[2]点数換算表!$C$17,IF(AD23="ベスト4",[2]点数換算表!$D$17,IF(AD23="ベスト8",[2]点数換算表!$E$17,IF(AD23="ベスト16",[2]点数換算表!$F$17,IF(AD23="ベスト32",[2]点数換算表!$G$17,"")))))))</f>
        <v>80</v>
      </c>
      <c r="AF23" s="12"/>
      <c r="AG23" s="11">
        <f>IF(AF23="",0,IF(AF23="優勝",[2]点数換算表!$B$18,IF(AF23="準優勝",[2]点数換算表!$C$18,IF(AF23="ベスト4",[2]点数換算表!$D$18,IF(AF23="ベスト8",[2]点数換算表!$E$18,[2]点数換算表!$F$18)))))</f>
        <v>0</v>
      </c>
      <c r="AH23" s="12"/>
      <c r="AI23" s="11">
        <f>IF(AH23="",0,IF(AH23="優勝",[2]点数換算表!$B$19,IF(AH23="準優勝",[2]点数換算表!$C$19,IF(AH23="ベスト4",[2]点数換算表!$D$19,IF(AH23="ベスト8",[2]点数換算表!$E$19,[2]点数換算表!$F$19)))))</f>
        <v>0</v>
      </c>
    </row>
    <row r="24" spans="1:35">
      <c r="A24" s="13">
        <v>21</v>
      </c>
      <c r="B24" s="12" t="s">
        <v>472</v>
      </c>
      <c r="C24" s="12" t="s">
        <v>466</v>
      </c>
      <c r="D24" s="12">
        <v>3</v>
      </c>
      <c r="E24" s="25" t="s">
        <v>467</v>
      </c>
      <c r="F24" s="26" t="s">
        <v>539</v>
      </c>
      <c r="G24" s="11">
        <f t="shared" si="0"/>
        <v>400</v>
      </c>
      <c r="H24" s="12"/>
      <c r="I24" s="23">
        <f>IF(H24="",0,IF(H24="優勝",[2]点数換算表!$B$2,IF(H24="準優勝",[2]点数換算表!$C$2,IF(H24="ベスト4",[2]点数換算表!$D$2,[2]点数換算表!$E$2))))</f>
        <v>0</v>
      </c>
      <c r="J24" s="12"/>
      <c r="K24" s="11">
        <f>IF(J24="",0,IF(J24="優勝",[2]点数換算表!$B$3,IF(J24="準優勝",[2]点数換算表!$C$3,IF(J24="ベスト4",[2]点数換算表!$D$3,[2]点数換算表!$E$3))))</f>
        <v>0</v>
      </c>
      <c r="L24" s="12" t="s">
        <v>10</v>
      </c>
      <c r="M24" s="11">
        <f>IF(L24="",0,IF(L24="優勝",[2]点数換算表!$B$4,IF(L24="準優勝",[2]点数換算表!$C$4,IF(L24="ベスト4",[2]点数換算表!$D$4,IF(L24="ベスト8",[2]点数換算表!$E$4,IF(L24="ベスト16",[2]点数換算表!$F$4,""))))))</f>
        <v>100</v>
      </c>
      <c r="N24" s="12"/>
      <c r="O24" s="11">
        <f>IF(N24="",0,IF(N24="優勝",[2]点数換算表!$B$5,IF(N24="準優勝",[2]点数換算表!$C$5,IF(N24="ベスト4",[2]点数換算表!$D$5,IF(N24="ベスト8",[2]点数換算表!$E$5,IF(N24="ベスト16",[2]点数換算表!$F$5,IF(N24="ベスト32",[2]点数換算表!$G$5,"")))))))</f>
        <v>0</v>
      </c>
      <c r="P24" s="12" t="s">
        <v>135</v>
      </c>
      <c r="Q24" s="11">
        <f>IF(P24="",0,IF(P24="優勝",[2]点数換算表!$B$6,IF(P24="準優勝",[2]点数換算表!$C$6,IF(P24="ベスト4",[2]点数換算表!$D$6,IF(P24="ベスト8",[2]点数換算表!$E$6,IF(P24="ベスト16",[2]点数換算表!$F$6,IF(P24="ベスト32",[2]点数換算表!$G$6,"")))))))</f>
        <v>100</v>
      </c>
      <c r="R24" s="12"/>
      <c r="S24" s="11">
        <f>IF(R24="",0,IF(R24="優勝",[2]点数換算表!$B$7,IF(R24="準優勝",[2]点数換算表!$C$7,IF(R24="ベスト4",[2]点数換算表!$D$7,IF(R24="ベスト8",[2]点数換算表!$E$7,[2]点数換算表!$F$7)))))</f>
        <v>0</v>
      </c>
      <c r="T24" s="12"/>
      <c r="U24" s="11">
        <f>IF(T24="",0,IF(T24="優勝",[2]点数換算表!$B$8,IF(T24="準優勝",[2]点数換算表!$C$8,IF(T24="ベスト4",[2]点数換算表!$D$8,IF(T24="ベスト8",[2]点数換算表!$E$8,[2]点数換算表!$F$8)))))</f>
        <v>0</v>
      </c>
      <c r="V24" s="12"/>
      <c r="W24" s="23">
        <f>IF(V24="",0,IF(V24="優勝",[2]点数換算表!$B$13,IF(V24="準優勝",[2]点数換算表!$C$13,IF(V24="ベスト4",[2]点数換算表!$D$13,[2]点数換算表!$E$13))))</f>
        <v>0</v>
      </c>
      <c r="X24" s="12"/>
      <c r="Y24" s="11">
        <f>IF(X24="",0,IF(X24="優勝",[2]点数換算表!$B$14,IF(X24="準優勝",[2]点数換算表!$C$14,IF(X24="ベスト4",[2]点数換算表!$D$14,[2]点数換算表!$E$14))))</f>
        <v>0</v>
      </c>
      <c r="Z24" s="12" t="s">
        <v>10</v>
      </c>
      <c r="AA24" s="11">
        <f>IF(Z24="",0,IF(Z24="優勝",[2]点数換算表!$B$15,IF(Z24="準優勝",[2]点数換算表!$C$15,IF(Z24="ベスト4",[2]点数換算表!$D$15,IF(Z24="ベスト8",[2]点数換算表!$E$15,IF(Z24="ベスト16",[2]点数換算表!$F$15,""))))))</f>
        <v>80</v>
      </c>
      <c r="AB24" s="12" t="s">
        <v>135</v>
      </c>
      <c r="AC24" s="11">
        <f>IF(AB24="",0,IF(AB24="優勝",[2]点数換算表!$B$16,IF(AB24="準優勝",[2]点数換算表!$C$16,IF(AB24="ベスト4",[2]点数換算表!$D$16,IF(AB24="ベスト8",[2]点数換算表!$E$16,IF(AB24="ベスト16",[2]点数換算表!$F$16,IF(AB24="ベスト32",[2]点数換算表!$G$16,"")))))))</f>
        <v>40</v>
      </c>
      <c r="AD24" s="12" t="s">
        <v>135</v>
      </c>
      <c r="AE24" s="11">
        <f>IF(AD24="",0,IF(AD24="優勝",[2]点数換算表!$B$17,IF(AD24="準優勝",[2]点数換算表!$C$17,IF(AD24="ベスト4",[2]点数換算表!$D$17,IF(AD24="ベスト8",[2]点数換算表!$E$17,IF(AD24="ベスト16",[2]点数換算表!$F$17,IF(AD24="ベスト32",[2]点数換算表!$G$17,"")))))))</f>
        <v>80</v>
      </c>
      <c r="AF24" s="12"/>
      <c r="AG24" s="11">
        <f>IF(AF24="",0,IF(AF24="優勝",[2]点数換算表!$B$18,IF(AF24="準優勝",[2]点数換算表!$C$18,IF(AF24="ベスト4",[2]点数換算表!$D$18,IF(AF24="ベスト8",[2]点数換算表!$E$18,[2]点数換算表!$F$18)))))</f>
        <v>0</v>
      </c>
      <c r="AH24" s="12"/>
      <c r="AI24" s="11">
        <f>IF(AH24="",0,IF(AH24="優勝",[2]点数換算表!$B$19,IF(AH24="準優勝",[2]点数換算表!$C$19,IF(AH24="ベスト4",[2]点数換算表!$D$19,IF(AH24="ベスト8",[2]点数換算表!$E$19,[2]点数換算表!$F$19)))))</f>
        <v>0</v>
      </c>
    </row>
    <row r="25" spans="1:35">
      <c r="A25" s="13">
        <v>22</v>
      </c>
      <c r="B25" s="12" t="s">
        <v>88</v>
      </c>
      <c r="C25" s="12" t="s">
        <v>47</v>
      </c>
      <c r="D25" s="12">
        <v>2</v>
      </c>
      <c r="E25" s="16" t="s">
        <v>177</v>
      </c>
      <c r="F25" s="26" t="s">
        <v>539</v>
      </c>
      <c r="G25" s="11">
        <f t="shared" si="0"/>
        <v>400</v>
      </c>
      <c r="H25" s="12"/>
      <c r="I25" s="23">
        <f>IF(H25="",0,IF(H25="優勝",[2]点数換算表!$B$2,IF(H25="準優勝",[2]点数換算表!$C$2,IF(H25="ベスト4",[2]点数換算表!$D$2,[2]点数換算表!$E$2))))</f>
        <v>0</v>
      </c>
      <c r="J25" s="12"/>
      <c r="K25" s="11">
        <f>IF(J25="",0,IF(J25="優勝",[2]点数換算表!$B$3,IF(J25="準優勝",[2]点数換算表!$C$3,IF(J25="ベスト4",[2]点数換算表!$D$3,[2]点数換算表!$E$3))))</f>
        <v>0</v>
      </c>
      <c r="L25" s="12" t="s">
        <v>7</v>
      </c>
      <c r="M25" s="11">
        <f>IF(L25="",0,IF(L25="優勝",[2]点数換算表!$B$4,IF(L25="準優勝",[2]点数換算表!$C$4,IF(L25="ベスト4",[2]点数換算表!$D$4,IF(L25="ベスト8",[2]点数換算表!$E$4,IF(L25="ベスト16",[2]点数換算表!$F$4,""))))))</f>
        <v>20</v>
      </c>
      <c r="N25" s="12" t="s">
        <v>7</v>
      </c>
      <c r="O25" s="11">
        <f>IF(N25="",0,IF(N25="優勝",[2]点数換算表!$B$5,IF(N25="準優勝",[2]点数換算表!$C$5,IF(N25="ベスト4",[2]点数換算表!$D$5,IF(N25="ベスト8",[2]点数換算表!$E$5,IF(N25="ベスト16",[2]点数換算表!$F$5,IF(N25="ベスト32",[2]点数換算表!$G$5,"")))))))</f>
        <v>100</v>
      </c>
      <c r="P25" s="12" t="s">
        <v>7</v>
      </c>
      <c r="Q25" s="11">
        <f>IF(P25="",0,IF(P25="優勝",[2]点数換算表!$B$6,IF(P25="準優勝",[2]点数換算表!$C$6,IF(P25="ベスト4",[2]点数換算表!$D$6,IF(P25="ベスト8",[2]点数換算表!$E$6,IF(P25="ベスト16",[2]点数換算表!$F$6,IF(P25="ベスト32",[2]点数換算表!$G$6,"")))))))</f>
        <v>200</v>
      </c>
      <c r="R25" s="12"/>
      <c r="S25" s="11">
        <f>IF(R25="",0,IF(R25="優勝",[2]点数換算表!$B$7,IF(R25="準優勝",[2]点数換算表!$C$7,IF(R25="ベスト4",[2]点数換算表!$D$7,IF(R25="ベスト8",[2]点数換算表!$E$7,[2]点数換算表!$F$7)))))</f>
        <v>0</v>
      </c>
      <c r="T25" s="12"/>
      <c r="U25" s="11">
        <f>IF(T25="",0,IF(T25="優勝",[2]点数換算表!$B$8,IF(T25="準優勝",[2]点数換算表!$C$8,IF(T25="ベスト4",[2]点数換算表!$D$8,IF(T25="ベスト8",[2]点数換算表!$E$8,[2]点数換算表!$F$8)))))</f>
        <v>0</v>
      </c>
      <c r="V25" s="12"/>
      <c r="W25" s="23">
        <f>IF(V25="",0,IF(V25="優勝",[2]点数換算表!$B$13,IF(V25="準優勝",[2]点数換算表!$C$13,IF(V25="ベスト4",[2]点数換算表!$D$13,[2]点数換算表!$E$13))))</f>
        <v>0</v>
      </c>
      <c r="X25" s="12"/>
      <c r="Y25" s="11">
        <f>IF(X25="",0,IF(X25="優勝",[2]点数換算表!$B$14,IF(X25="準優勝",[2]点数換算表!$C$14,IF(X25="ベスト4",[2]点数換算表!$D$14,[2]点数換算表!$E$14))))</f>
        <v>0</v>
      </c>
      <c r="Z25" s="12"/>
      <c r="AA25" s="11">
        <f>IF(Z25="",0,IF(Z25="優勝",[2]点数換算表!$B$15,IF(Z25="準優勝",[2]点数換算表!$C$15,IF(Z25="ベスト4",[2]点数換算表!$D$15,IF(Z25="ベスト8",[2]点数換算表!$E$15,IF(Z25="ベスト16",[2]点数換算表!$F$15,""))))))</f>
        <v>0</v>
      </c>
      <c r="AB25" s="12"/>
      <c r="AC25" s="11">
        <f>IF(AB25="",0,IF(AB25="優勝",[2]点数換算表!$B$16,IF(AB25="準優勝",[2]点数換算表!$C$16,IF(AB25="ベスト4",[2]点数換算表!$D$16,IF(AB25="ベスト8",[2]点数換算表!$E$16,IF(AB25="ベスト16",[2]点数換算表!$F$16,IF(AB25="ベスト32",[2]点数換算表!$G$16,"")))))))</f>
        <v>0</v>
      </c>
      <c r="AD25" s="12" t="s">
        <v>135</v>
      </c>
      <c r="AE25" s="11">
        <f>IF(AD25="",0,IF(AD25="優勝",[2]点数換算表!$B$17,IF(AD25="準優勝",[2]点数換算表!$C$17,IF(AD25="ベスト4",[2]点数換算表!$D$17,IF(AD25="ベスト8",[2]点数換算表!$E$17,IF(AD25="ベスト16",[2]点数換算表!$F$17,IF(AD25="ベスト32",[2]点数換算表!$G$17,"")))))))</f>
        <v>80</v>
      </c>
      <c r="AF25" s="12"/>
      <c r="AG25" s="11">
        <f>IF(AF25="",0,IF(AF25="優勝",[2]点数換算表!$B$18,IF(AF25="準優勝",[2]点数換算表!$C$18,IF(AF25="ベスト4",[2]点数換算表!$D$18,IF(AF25="ベスト8",[2]点数換算表!$E$18,[2]点数換算表!$F$18)))))</f>
        <v>0</v>
      </c>
      <c r="AH25" s="12"/>
      <c r="AI25" s="11">
        <f>IF(AH25="",0,IF(AH25="優勝",[2]点数換算表!$B$19,IF(AH25="準優勝",[2]点数換算表!$C$19,IF(AH25="ベスト4",[2]点数換算表!$D$19,IF(AH25="ベスト8",[2]点数換算表!$E$19,[2]点数換算表!$F$19)))))</f>
        <v>0</v>
      </c>
    </row>
    <row r="26" spans="1:35">
      <c r="A26" s="13">
        <v>23</v>
      </c>
      <c r="B26" s="12" t="s">
        <v>359</v>
      </c>
      <c r="C26" s="12" t="s">
        <v>334</v>
      </c>
      <c r="D26" s="12">
        <v>2</v>
      </c>
      <c r="E26" s="21" t="s">
        <v>333</v>
      </c>
      <c r="F26" s="27" t="s">
        <v>540</v>
      </c>
      <c r="G26" s="11">
        <f t="shared" si="0"/>
        <v>400</v>
      </c>
      <c r="H26" s="12"/>
      <c r="I26" s="23">
        <f>IF(H26="",0,IF(H26="優勝",[2]点数換算表!$B$2,IF(H26="準優勝",[2]点数換算表!$C$2,IF(H26="ベスト4",[2]点数換算表!$D$2,[2]点数換算表!$E$2))))</f>
        <v>0</v>
      </c>
      <c r="J26" s="12"/>
      <c r="K26" s="11">
        <f>IF(J26="",0,IF(J26="優勝",[2]点数換算表!$B$3,IF(J26="準優勝",[2]点数換算表!$C$3,IF(J26="ベスト4",[2]点数換算表!$D$3,[2]点数換算表!$E$3))))</f>
        <v>0</v>
      </c>
      <c r="L26" s="12" t="s">
        <v>10</v>
      </c>
      <c r="M26" s="11">
        <f>IF(L26="",0,IF(L26="優勝",[2]点数換算表!$B$4,IF(L26="準優勝",[2]点数換算表!$C$4,IF(L26="ベスト4",[2]点数換算表!$D$4,IF(L26="ベスト8",[2]点数換算表!$E$4,IF(L26="ベスト16",[2]点数換算表!$F$4,""))))))</f>
        <v>100</v>
      </c>
      <c r="N26" s="12" t="s">
        <v>7</v>
      </c>
      <c r="O26" s="11">
        <f>IF(N26="",0,IF(N26="優勝",[2]点数換算表!$B$5,IF(N26="準優勝",[2]点数換算表!$C$5,IF(N26="ベスト4",[2]点数換算表!$D$5,IF(N26="ベスト8",[2]点数換算表!$E$5,IF(N26="ベスト16",[2]点数換算表!$F$5,IF(N26="ベスト32",[2]点数換算表!$G$5,"")))))))</f>
        <v>100</v>
      </c>
      <c r="P26" s="12" t="s">
        <v>7</v>
      </c>
      <c r="Q26" s="11">
        <f>IF(P26="",0,IF(P26="優勝",[2]点数換算表!$B$6,IF(P26="準優勝",[2]点数換算表!$C$6,IF(P26="ベスト4",[2]点数換算表!$D$6,IF(P26="ベスト8",[2]点数換算表!$E$6,IF(P26="ベスト16",[2]点数換算表!$F$6,IF(P26="ベスト32",[2]点数換算表!$G$6,"")))))))</f>
        <v>200</v>
      </c>
      <c r="R26" s="12"/>
      <c r="S26" s="11">
        <f>IF(R26="",0,IF(R26="優勝",[2]点数換算表!$B$7,IF(R26="準優勝",[2]点数換算表!$C$7,IF(R26="ベスト4",[2]点数換算表!$D$7,IF(R26="ベスト8",[2]点数換算表!$E$7,[2]点数換算表!$F$7)))))</f>
        <v>0</v>
      </c>
      <c r="T26" s="12"/>
      <c r="U26" s="11">
        <f>IF(T26="",0,IF(T26="優勝",[2]点数換算表!$B$8,IF(T26="準優勝",[2]点数換算表!$C$8,IF(T26="ベスト4",[2]点数換算表!$D$8,IF(T26="ベスト8",[2]点数換算表!$E$8,[2]点数換算表!$F$8)))))</f>
        <v>0</v>
      </c>
      <c r="V26" s="12"/>
      <c r="W26" s="23">
        <f>IF(V26="",0,IF(V26="優勝",[2]点数換算表!$B$13,IF(V26="準優勝",[2]点数換算表!$C$13,IF(V26="ベスト4",[2]点数換算表!$D$13,[2]点数換算表!$E$13))))</f>
        <v>0</v>
      </c>
      <c r="X26" s="12"/>
      <c r="Y26" s="11">
        <f>IF(X26="",0,IF(X26="優勝",[2]点数換算表!$B$14,IF(X26="準優勝",[2]点数換算表!$C$14,IF(X26="ベスト4",[2]点数換算表!$D$14,[2]点数換算表!$E$14))))</f>
        <v>0</v>
      </c>
      <c r="Z26" s="12"/>
      <c r="AA26" s="11">
        <f>IF(Z26="",0,IF(Z26="優勝",[2]点数換算表!$B$15,IF(Z26="準優勝",[2]点数換算表!$C$15,IF(Z26="ベスト4",[2]点数換算表!$D$15,IF(Z26="ベスト8",[2]点数換算表!$E$15,IF(Z26="ベスト16",[2]点数換算表!$F$15,""))))))</f>
        <v>0</v>
      </c>
      <c r="AB26" s="12"/>
      <c r="AC26" s="11">
        <f>IF(AB26="",0,IF(AB26="優勝",[2]点数換算表!$B$16,IF(AB26="準優勝",[2]点数換算表!$C$16,IF(AB26="ベスト4",[2]点数換算表!$D$16,IF(AB26="ベスト8",[2]点数換算表!$E$16,IF(AB26="ベスト16",[2]点数換算表!$F$16,IF(AB26="ベスト32",[2]点数換算表!$G$16,"")))))))</f>
        <v>0</v>
      </c>
      <c r="AD26" s="12"/>
      <c r="AE26" s="11">
        <f>IF(AD26="",0,IF(AD26="優勝",[2]点数換算表!$B$17,IF(AD26="準優勝",[2]点数換算表!$C$17,IF(AD26="ベスト4",[2]点数換算表!$D$17,IF(AD26="ベスト8",[2]点数換算表!$E$17,IF(AD26="ベスト16",[2]点数換算表!$F$17,IF(AD26="ベスト32",[2]点数換算表!$G$17,"")))))))</f>
        <v>0</v>
      </c>
      <c r="AF26" s="12"/>
      <c r="AG26" s="11">
        <f>IF(AF26="",0,IF(AF26="優勝",[2]点数換算表!$B$18,IF(AF26="準優勝",[2]点数換算表!$C$18,IF(AF26="ベスト4",[2]点数換算表!$D$18,IF(AF26="ベスト8",[2]点数換算表!$E$18,[2]点数換算表!$F$18)))))</f>
        <v>0</v>
      </c>
      <c r="AH26" s="12"/>
      <c r="AI26" s="11">
        <f>IF(AH26="",0,IF(AH26="優勝",[2]点数換算表!$B$19,IF(AH26="準優勝",[2]点数換算表!$C$19,IF(AH26="ベスト4",[2]点数換算表!$D$19,IF(AH26="ベスト8",[2]点数換算表!$E$19,[2]点数換算表!$F$19)))))</f>
        <v>0</v>
      </c>
    </row>
    <row r="27" spans="1:35">
      <c r="A27" s="13">
        <v>24</v>
      </c>
      <c r="B27" s="12" t="s">
        <v>212</v>
      </c>
      <c r="C27" s="12" t="s">
        <v>186</v>
      </c>
      <c r="D27" s="12">
        <v>2</v>
      </c>
      <c r="E27" s="18" t="s">
        <v>179</v>
      </c>
      <c r="F27" s="27" t="s">
        <v>540</v>
      </c>
      <c r="G27" s="11">
        <f t="shared" si="0"/>
        <v>380</v>
      </c>
      <c r="H27" s="12"/>
      <c r="I27" s="23">
        <f>IF(H27="",0,IF(H27="優勝",[2]点数換算表!$B$2,IF(H27="準優勝",[2]点数換算表!$C$2,IF(H27="ベスト4",[2]点数換算表!$D$2,[2]点数換算表!$E$2))))</f>
        <v>0</v>
      </c>
      <c r="J27" s="12"/>
      <c r="K27" s="11">
        <f>IF(J27="",0,IF(J27="優勝",[2]点数換算表!$B$3,IF(J27="準優勝",[2]点数換算表!$C$3,IF(J27="ベスト4",[2]点数換算表!$D$3,[2]点数換算表!$E$3))))</f>
        <v>0</v>
      </c>
      <c r="L27" s="12" t="s">
        <v>9</v>
      </c>
      <c r="M27" s="11">
        <f>IF(L27="",0,IF(L27="優勝",[2]点数換算表!$B$4,IF(L27="準優勝",[2]点数換算表!$C$4,IF(L27="ベスト4",[2]点数換算表!$D$4,IF(L27="ベスト8",[2]点数換算表!$E$4,IF(L27="ベスト16",[2]点数換算表!$F$4,""))))))</f>
        <v>40</v>
      </c>
      <c r="N27" s="12" t="s">
        <v>6</v>
      </c>
      <c r="O27" s="11">
        <f>IF(N27="",0,IF(N27="優勝",[2]点数換算表!$B$5,IF(N27="準優勝",[2]点数換算表!$C$5,IF(N27="ベスト4",[2]点数換算表!$D$5,IF(N27="ベスト8",[2]点数換算表!$E$5,IF(N27="ベスト16",[2]点数換算表!$F$5,IF(N27="ベスト32",[2]点数換算表!$G$5,"")))))))</f>
        <v>200</v>
      </c>
      <c r="P27" s="12" t="s">
        <v>135</v>
      </c>
      <c r="Q27" s="11">
        <f>IF(P27="",0,IF(P27="優勝",[2]点数換算表!$B$6,IF(P27="準優勝",[2]点数換算表!$C$6,IF(P27="ベスト4",[2]点数換算表!$D$6,IF(P27="ベスト8",[2]点数換算表!$E$6,IF(P27="ベスト16",[2]点数換算表!$F$6,IF(P27="ベスト32",[2]点数換算表!$G$6,"")))))))</f>
        <v>100</v>
      </c>
      <c r="R27" s="12"/>
      <c r="S27" s="11">
        <f>IF(R27="",0,IF(R27="優勝",[2]点数換算表!$B$7,IF(R27="準優勝",[2]点数換算表!$C$7,IF(R27="ベスト4",[2]点数換算表!$D$7,IF(R27="ベスト8",[2]点数換算表!$E$7,[2]点数換算表!$F$7)))))</f>
        <v>0</v>
      </c>
      <c r="T27" s="12"/>
      <c r="U27" s="11">
        <f>IF(T27="",0,IF(T27="優勝",[2]点数換算表!$B$8,IF(T27="準優勝",[2]点数換算表!$C$8,IF(T27="ベスト4",[2]点数換算表!$D$8,IF(T27="ベスト8",[2]点数換算表!$E$8,[2]点数換算表!$F$8)))))</f>
        <v>0</v>
      </c>
      <c r="V27" s="12"/>
      <c r="W27" s="23">
        <f>IF(V27="",0,IF(V27="優勝",[2]点数換算表!$B$13,IF(V27="準優勝",[2]点数換算表!$C$13,IF(V27="ベスト4",[2]点数換算表!$D$13,[2]点数換算表!$E$13))))</f>
        <v>0</v>
      </c>
      <c r="X27" s="12"/>
      <c r="Y27" s="11">
        <f>IF(X27="",0,IF(X27="優勝",[2]点数換算表!$B$14,IF(X27="準優勝",[2]点数換算表!$C$14,IF(X27="ベスト4",[2]点数換算表!$D$14,[2]点数換算表!$E$14))))</f>
        <v>0</v>
      </c>
      <c r="Z27" s="12"/>
      <c r="AA27" s="11">
        <f>IF(Z27="",0,IF(Z27="優勝",[2]点数換算表!$B$15,IF(Z27="準優勝",[2]点数換算表!$C$15,IF(Z27="ベスト4",[2]点数換算表!$D$15,IF(Z27="ベスト8",[2]点数換算表!$E$15,IF(Z27="ベスト16",[2]点数換算表!$F$15,""))))))</f>
        <v>0</v>
      </c>
      <c r="AB27" s="12" t="s">
        <v>135</v>
      </c>
      <c r="AC27" s="11">
        <f>IF(AB27="",0,IF(AB27="優勝",[2]点数換算表!$B$16,IF(AB27="準優勝",[2]点数換算表!$C$16,IF(AB27="ベスト4",[2]点数換算表!$D$16,IF(AB27="ベスト8",[2]点数換算表!$E$16,IF(AB27="ベスト16",[2]点数換算表!$F$16,IF(AB27="ベスト32",[2]点数換算表!$G$16,"")))))))</f>
        <v>40</v>
      </c>
      <c r="AD27" s="12"/>
      <c r="AE27" s="11">
        <f>IF(AD27="",0,IF(AD27="優勝",[2]点数換算表!$B$17,IF(AD27="準優勝",[2]点数換算表!$C$17,IF(AD27="ベスト4",[2]点数換算表!$D$17,IF(AD27="ベスト8",[2]点数換算表!$E$17,IF(AD27="ベスト16",[2]点数換算表!$F$17,IF(AD27="ベスト32",[2]点数換算表!$G$17,"")))))))</f>
        <v>0</v>
      </c>
      <c r="AF27" s="12"/>
      <c r="AG27" s="11">
        <f>IF(AF27="",0,IF(AF27="優勝",[2]点数換算表!$B$18,IF(AF27="準優勝",[2]点数換算表!$C$18,IF(AF27="ベスト4",[2]点数換算表!$D$18,IF(AF27="ベスト8",[2]点数換算表!$E$18,[2]点数換算表!$F$18)))))</f>
        <v>0</v>
      </c>
      <c r="AH27" s="12"/>
      <c r="AI27" s="11">
        <f>IF(AH27="",0,IF(AH27="優勝",[2]点数換算表!$B$19,IF(AH27="準優勝",[2]点数換算表!$C$19,IF(AH27="ベスト4",[2]点数換算表!$D$19,IF(AH27="ベスト8",[2]点数換算表!$E$19,[2]点数換算表!$F$19)))))</f>
        <v>0</v>
      </c>
    </row>
    <row r="28" spans="1:35">
      <c r="A28" s="13">
        <v>25</v>
      </c>
      <c r="B28" s="12" t="s">
        <v>196</v>
      </c>
      <c r="C28" s="12" t="s">
        <v>178</v>
      </c>
      <c r="D28" s="12">
        <v>3</v>
      </c>
      <c r="E28" s="18" t="s">
        <v>179</v>
      </c>
      <c r="F28" s="27" t="s">
        <v>540</v>
      </c>
      <c r="G28" s="11">
        <f t="shared" si="0"/>
        <v>380</v>
      </c>
      <c r="H28" s="12"/>
      <c r="I28" s="23">
        <f>IF(H28="",0,IF(H28="優勝",[2]点数換算表!$B$2,IF(H28="準優勝",[2]点数換算表!$C$2,IF(H28="ベスト4",[2]点数換算表!$D$2,[2]点数換算表!$E$2))))</f>
        <v>0</v>
      </c>
      <c r="J28" s="12"/>
      <c r="K28" s="11">
        <f>IF(J28="",0,IF(J28="優勝",[2]点数換算表!$B$3,IF(J28="準優勝",[2]点数換算表!$C$3,IF(J28="ベスト4",[2]点数換算表!$D$3,[2]点数換算表!$E$3))))</f>
        <v>0</v>
      </c>
      <c r="L28" s="12" t="s">
        <v>6</v>
      </c>
      <c r="M28" s="11">
        <f>IF(L28="",0,IF(L28="優勝",[2]点数換算表!$B$4,IF(L28="準優勝",[2]点数換算表!$C$4,IF(L28="ベスト4",[2]点数換算表!$D$4,IF(L28="ベスト8",[2]点数換算表!$E$4,IF(L28="ベスト16",[2]点数換算表!$F$4,""))))))</f>
        <v>60</v>
      </c>
      <c r="N28" s="12"/>
      <c r="O28" s="11">
        <f>IF(N28="",0,IF(N28="優勝",[2]点数換算表!$B$5,IF(N28="準優勝",[2]点数換算表!$C$5,IF(N28="ベスト4",[2]点数換算表!$D$5,IF(N28="ベスト8",[2]点数換算表!$E$5,IF(N28="ベスト16",[2]点数換算表!$F$5,IF(N28="ベスト32",[2]点数換算表!$G$5,"")))))))</f>
        <v>0</v>
      </c>
      <c r="P28" s="12"/>
      <c r="Q28" s="11">
        <f>IF(P28="",0,IF(P28="優勝",[2]点数換算表!$B$6,IF(P28="準優勝",[2]点数換算表!$C$6,IF(P28="ベスト4",[2]点数換算表!$D$6,IF(P28="ベスト8",[2]点数換算表!$E$6,IF(P28="ベスト16",[2]点数換算表!$F$6,IF(P28="ベスト32",[2]点数換算表!$G$6,"")))))))</f>
        <v>0</v>
      </c>
      <c r="R28" s="12"/>
      <c r="S28" s="11">
        <f>IF(R28="",0,IF(R28="優勝",[2]点数換算表!$B$7,IF(R28="準優勝",[2]点数換算表!$C$7,IF(R28="ベスト4",[2]点数換算表!$D$7,IF(R28="ベスト8",[2]点数換算表!$E$7,[2]点数換算表!$F$7)))))</f>
        <v>0</v>
      </c>
      <c r="T28" s="12"/>
      <c r="U28" s="11">
        <f>IF(T28="",0,IF(T28="優勝",[2]点数換算表!$B$8,IF(T28="準優勝",[2]点数換算表!$C$8,IF(T28="ベスト4",[2]点数換算表!$D$8,IF(T28="ベスト8",[2]点数換算表!$E$8,[2]点数換算表!$F$8)))))</f>
        <v>0</v>
      </c>
      <c r="V28" s="12"/>
      <c r="W28" s="23">
        <f>IF(V28="",0,IF(V28="優勝",[2]点数換算表!$B$13,IF(V28="準優勝",[2]点数換算表!$C$13,IF(V28="ベスト4",[2]点数換算表!$D$13,[2]点数換算表!$E$13))))</f>
        <v>0</v>
      </c>
      <c r="X28" s="12"/>
      <c r="Y28" s="11">
        <f>IF(X28="",0,IF(X28="優勝",[2]点数換算表!$B$14,IF(X28="準優勝",[2]点数換算表!$C$14,IF(X28="ベスト4",[2]点数換算表!$D$14,[2]点数換算表!$E$14))))</f>
        <v>0</v>
      </c>
      <c r="Z28" s="12" t="s">
        <v>10</v>
      </c>
      <c r="AA28" s="11">
        <f>IF(Z28="",0,IF(Z28="優勝",[2]点数換算表!$B$15,IF(Z28="準優勝",[2]点数換算表!$C$15,IF(Z28="ベスト4",[2]点数換算表!$D$15,IF(Z28="ベスト8",[2]点数換算表!$E$15,IF(Z28="ベスト16",[2]点数換算表!$F$15,""))))))</f>
        <v>80</v>
      </c>
      <c r="AB28" s="12" t="s">
        <v>6</v>
      </c>
      <c r="AC28" s="11">
        <f>IF(AB28="",0,IF(AB28="優勝",[2]点数換算表!$B$16,IF(AB28="準優勝",[2]点数換算表!$C$16,IF(AB28="ベスト4",[2]点数換算表!$D$16,IF(AB28="ベスト8",[2]点数換算表!$E$16,IF(AB28="ベスト16",[2]点数換算表!$F$16,IF(AB28="ベスト32",[2]点数換算表!$G$16,"")))))))</f>
        <v>160</v>
      </c>
      <c r="AD28" s="12" t="s">
        <v>135</v>
      </c>
      <c r="AE28" s="11">
        <f>IF(AD28="",0,IF(AD28="優勝",[2]点数換算表!$B$17,IF(AD28="準優勝",[2]点数換算表!$C$17,IF(AD28="ベスト4",[2]点数換算表!$D$17,IF(AD28="ベスト8",[2]点数換算表!$E$17,IF(AD28="ベスト16",[2]点数換算表!$F$17,IF(AD28="ベスト32",[2]点数換算表!$G$17,"")))))))</f>
        <v>80</v>
      </c>
      <c r="AF28" s="12"/>
      <c r="AG28" s="11">
        <f>IF(AF28="",0,IF(AF28="優勝",[2]点数換算表!$B$18,IF(AF28="準優勝",[2]点数換算表!$C$18,IF(AF28="ベスト4",[2]点数換算表!$D$18,IF(AF28="ベスト8",[2]点数換算表!$E$18,[2]点数換算表!$F$18)))))</f>
        <v>0</v>
      </c>
      <c r="AH28" s="12"/>
      <c r="AI28" s="11">
        <f>IF(AH28="",0,IF(AH28="優勝",[2]点数換算表!$B$19,IF(AH28="準優勝",[2]点数換算表!$C$19,IF(AH28="ベスト4",[2]点数換算表!$D$19,IF(AH28="ベスト8",[2]点数換算表!$E$19,[2]点数換算表!$F$19)))))</f>
        <v>0</v>
      </c>
    </row>
    <row r="29" spans="1:35">
      <c r="A29" s="13">
        <v>26</v>
      </c>
      <c r="B29" s="12" t="s">
        <v>108</v>
      </c>
      <c r="C29" s="12" t="s">
        <v>44</v>
      </c>
      <c r="D29" s="12">
        <v>3</v>
      </c>
      <c r="E29" s="16" t="s">
        <v>177</v>
      </c>
      <c r="F29" s="26" t="s">
        <v>539</v>
      </c>
      <c r="G29" s="11">
        <f t="shared" si="0"/>
        <v>380</v>
      </c>
      <c r="H29" s="12"/>
      <c r="I29" s="23">
        <f>IF(H29="",0,IF(H29="優勝",[2]点数換算表!$B$2,IF(H29="準優勝",[2]点数換算表!$C$2,IF(H29="ベスト4",[2]点数換算表!$D$2,[2]点数換算表!$E$2))))</f>
        <v>0</v>
      </c>
      <c r="J29" s="12"/>
      <c r="K29" s="11">
        <f>IF(J29="",0,IF(J29="優勝",[2]点数換算表!$B$3,IF(J29="準優勝",[2]点数換算表!$C$3,IF(J29="ベスト4",[2]点数換算表!$D$3,[2]点数換算表!$E$3))))</f>
        <v>0</v>
      </c>
      <c r="L29" s="12"/>
      <c r="M29" s="11">
        <f>IF(L29="",0,IF(L29="優勝",[2]点数換算表!$B$4,IF(L29="準優勝",[2]点数換算表!$C$4,IF(L29="ベスト4",[2]点数換算表!$D$4,IF(L29="ベスト8",[2]点数換算表!$E$4,IF(L29="ベスト16",[2]点数換算表!$F$4,""))))))</f>
        <v>0</v>
      </c>
      <c r="N29" s="12" t="s">
        <v>7</v>
      </c>
      <c r="O29" s="11">
        <f>IF(N29="",0,IF(N29="優勝",[2]点数換算表!$B$5,IF(N29="準優勝",[2]点数換算表!$C$5,IF(N29="ベスト4",[2]点数換算表!$D$5,IF(N29="ベスト8",[2]点数換算表!$E$5,IF(N29="ベスト16",[2]点数換算表!$F$5,IF(N29="ベスト32",[2]点数換算表!$G$5,"")))))))</f>
        <v>100</v>
      </c>
      <c r="P29" s="12" t="s">
        <v>7</v>
      </c>
      <c r="Q29" s="11">
        <f>IF(P29="",0,IF(P29="優勝",[2]点数換算表!$B$6,IF(P29="準優勝",[2]点数換算表!$C$6,IF(P29="ベスト4",[2]点数換算表!$D$6,IF(P29="ベスト8",[2]点数換算表!$E$6,IF(P29="ベスト16",[2]点数換算表!$F$6,IF(P29="ベスト32",[2]点数換算表!$G$6,"")))))))</f>
        <v>200</v>
      </c>
      <c r="R29" s="12"/>
      <c r="S29" s="11">
        <f>IF(R29="",0,IF(R29="優勝",[2]点数換算表!$B$7,IF(R29="準優勝",[2]点数換算表!$C$7,IF(R29="ベスト4",[2]点数換算表!$D$7,IF(R29="ベスト8",[2]点数換算表!$E$7,[2]点数換算表!$F$7)))))</f>
        <v>0</v>
      </c>
      <c r="T29" s="12"/>
      <c r="U29" s="11">
        <f>IF(T29="",0,IF(T29="優勝",[2]点数換算表!$B$8,IF(T29="準優勝",[2]点数換算表!$C$8,IF(T29="ベスト4",[2]点数換算表!$D$8,IF(T29="ベスト8",[2]点数換算表!$E$8,[2]点数換算表!$F$8)))))</f>
        <v>0</v>
      </c>
      <c r="V29" s="12"/>
      <c r="W29" s="23">
        <f>IF(V29="",0,IF(V29="優勝",[2]点数換算表!$B$13,IF(V29="準優勝",[2]点数換算表!$C$13,IF(V29="ベスト4",[2]点数換算表!$D$13,[2]点数換算表!$E$13))))</f>
        <v>0</v>
      </c>
      <c r="X29" s="12"/>
      <c r="Y29" s="11">
        <f>IF(X29="",0,IF(X29="優勝",[2]点数換算表!$B$14,IF(X29="準優勝",[2]点数換算表!$C$14,IF(X29="ベスト4",[2]点数換算表!$D$14,[2]点数換算表!$E$14))))</f>
        <v>0</v>
      </c>
      <c r="Z29" s="12"/>
      <c r="AA29" s="11">
        <f>IF(Z29="",0,IF(Z29="優勝",[2]点数換算表!$B$15,IF(Z29="準優勝",[2]点数換算表!$C$15,IF(Z29="ベスト4",[2]点数換算表!$D$15,IF(Z29="ベスト8",[2]点数換算表!$E$15,IF(Z29="ベスト16",[2]点数換算表!$F$15,""))))))</f>
        <v>0</v>
      </c>
      <c r="AB29" s="12"/>
      <c r="AC29" s="11">
        <f>IF(AB29="",0,IF(AB29="優勝",[2]点数換算表!$B$16,IF(AB29="準優勝",[2]点数換算表!$C$16,IF(AB29="ベスト4",[2]点数換算表!$D$16,IF(AB29="ベスト8",[2]点数換算表!$E$16,IF(AB29="ベスト16",[2]点数換算表!$F$16,IF(AB29="ベスト32",[2]点数換算表!$G$16,"")))))))</f>
        <v>0</v>
      </c>
      <c r="AD29" s="12" t="s">
        <v>135</v>
      </c>
      <c r="AE29" s="11">
        <f>IF(AD29="",0,IF(AD29="優勝",[2]点数換算表!$B$17,IF(AD29="準優勝",[2]点数換算表!$C$17,IF(AD29="ベスト4",[2]点数換算表!$D$17,IF(AD29="ベスト8",[2]点数換算表!$E$17,IF(AD29="ベスト16",[2]点数換算表!$F$17,IF(AD29="ベスト32",[2]点数換算表!$G$17,"")))))))</f>
        <v>80</v>
      </c>
      <c r="AF29" s="12"/>
      <c r="AG29" s="11">
        <f>IF(AF29="",0,IF(AF29="優勝",[2]点数換算表!$B$18,IF(AF29="準優勝",[2]点数換算表!$C$18,IF(AF29="ベスト4",[2]点数換算表!$D$18,IF(AF29="ベスト8",[2]点数換算表!$E$18,[2]点数換算表!$F$18)))))</f>
        <v>0</v>
      </c>
      <c r="AH29" s="12"/>
      <c r="AI29" s="11">
        <f>IF(AH29="",0,IF(AH29="優勝",[2]点数換算表!$B$19,IF(AH29="準優勝",[2]点数換算表!$C$19,IF(AH29="ベスト4",[2]点数換算表!$D$19,IF(AH29="ベスト8",[2]点数換算表!$E$19,[2]点数換算表!$F$19)))))</f>
        <v>0</v>
      </c>
    </row>
    <row r="30" spans="1:35">
      <c r="A30" s="13">
        <v>27</v>
      </c>
      <c r="B30" s="12" t="s">
        <v>109</v>
      </c>
      <c r="C30" s="12" t="s">
        <v>44</v>
      </c>
      <c r="D30" s="12">
        <v>3</v>
      </c>
      <c r="E30" s="16" t="s">
        <v>177</v>
      </c>
      <c r="F30" s="26" t="s">
        <v>539</v>
      </c>
      <c r="G30" s="11">
        <f t="shared" si="0"/>
        <v>380</v>
      </c>
      <c r="H30" s="12"/>
      <c r="I30" s="23">
        <f>IF(H30="",0,IF(H30="優勝",[2]点数換算表!$B$2,IF(H30="準優勝",[2]点数換算表!$C$2,IF(H30="ベスト4",[2]点数換算表!$D$2,[2]点数換算表!$E$2))))</f>
        <v>0</v>
      </c>
      <c r="J30" s="12"/>
      <c r="K30" s="11">
        <f>IF(J30="",0,IF(J30="優勝",[2]点数換算表!$B$3,IF(J30="準優勝",[2]点数換算表!$C$3,IF(J30="ベスト4",[2]点数換算表!$D$3,[2]点数換算表!$E$3))))</f>
        <v>0</v>
      </c>
      <c r="L30" s="12"/>
      <c r="M30" s="11">
        <f>IF(L30="",0,IF(L30="優勝",[2]点数換算表!$B$4,IF(L30="準優勝",[2]点数換算表!$C$4,IF(L30="ベスト4",[2]点数換算表!$D$4,IF(L30="ベスト8",[2]点数換算表!$E$4,IF(L30="ベスト16",[2]点数換算表!$F$4,""))))))</f>
        <v>0</v>
      </c>
      <c r="N30" s="12" t="s">
        <v>7</v>
      </c>
      <c r="O30" s="11">
        <f>IF(N30="",0,IF(N30="優勝",[2]点数換算表!$B$5,IF(N30="準優勝",[2]点数換算表!$C$5,IF(N30="ベスト4",[2]点数換算表!$D$5,IF(N30="ベスト8",[2]点数換算表!$E$5,IF(N30="ベスト16",[2]点数換算表!$F$5,IF(N30="ベスト32",[2]点数換算表!$G$5,"")))))))</f>
        <v>100</v>
      </c>
      <c r="P30" s="12" t="s">
        <v>7</v>
      </c>
      <c r="Q30" s="11">
        <f>IF(P30="",0,IF(P30="優勝",[2]点数換算表!$B$6,IF(P30="準優勝",[2]点数換算表!$C$6,IF(P30="ベスト4",[2]点数換算表!$D$6,IF(P30="ベスト8",[2]点数換算表!$E$6,IF(P30="ベスト16",[2]点数換算表!$F$6,IF(P30="ベスト32",[2]点数換算表!$G$6,"")))))))</f>
        <v>200</v>
      </c>
      <c r="R30" s="12"/>
      <c r="S30" s="11">
        <f>IF(R30="",0,IF(R30="優勝",[2]点数換算表!$B$7,IF(R30="準優勝",[2]点数換算表!$C$7,IF(R30="ベスト4",[2]点数換算表!$D$7,IF(R30="ベスト8",[2]点数換算表!$E$7,[2]点数換算表!$F$7)))))</f>
        <v>0</v>
      </c>
      <c r="T30" s="12"/>
      <c r="U30" s="11">
        <f>IF(T30="",0,IF(T30="優勝",[2]点数換算表!$B$8,IF(T30="準優勝",[2]点数換算表!$C$8,IF(T30="ベスト4",[2]点数換算表!$D$8,IF(T30="ベスト8",[2]点数換算表!$E$8,[2]点数換算表!$F$8)))))</f>
        <v>0</v>
      </c>
      <c r="V30" s="12"/>
      <c r="W30" s="23">
        <f>IF(V30="",0,IF(V30="優勝",[2]点数換算表!$B$13,IF(V30="準優勝",[2]点数換算表!$C$13,IF(V30="ベスト4",[2]点数換算表!$D$13,[2]点数換算表!$E$13))))</f>
        <v>0</v>
      </c>
      <c r="X30" s="12"/>
      <c r="Y30" s="11">
        <f>IF(X30="",0,IF(X30="優勝",[2]点数換算表!$B$14,IF(X30="準優勝",[2]点数換算表!$C$14,IF(X30="ベスト4",[2]点数換算表!$D$14,[2]点数換算表!$E$14))))</f>
        <v>0</v>
      </c>
      <c r="Z30" s="12"/>
      <c r="AA30" s="11">
        <f>IF(Z30="",0,IF(Z30="優勝",[2]点数換算表!$B$15,IF(Z30="準優勝",[2]点数換算表!$C$15,IF(Z30="ベスト4",[2]点数換算表!$D$15,IF(Z30="ベスト8",[2]点数換算表!$E$15,IF(Z30="ベスト16",[2]点数換算表!$F$15,""))))))</f>
        <v>0</v>
      </c>
      <c r="AB30" s="12"/>
      <c r="AC30" s="11">
        <f>IF(AB30="",0,IF(AB30="優勝",[2]点数換算表!$B$16,IF(AB30="準優勝",[2]点数換算表!$C$16,IF(AB30="ベスト4",[2]点数換算表!$D$16,IF(AB30="ベスト8",[2]点数換算表!$E$16,IF(AB30="ベスト16",[2]点数換算表!$F$16,IF(AB30="ベスト32",[2]点数換算表!$G$16,"")))))))</f>
        <v>0</v>
      </c>
      <c r="AD30" s="12" t="s">
        <v>135</v>
      </c>
      <c r="AE30" s="11">
        <f>IF(AD30="",0,IF(AD30="優勝",[2]点数換算表!$B$17,IF(AD30="準優勝",[2]点数換算表!$C$17,IF(AD30="ベスト4",[2]点数換算表!$D$17,IF(AD30="ベスト8",[2]点数換算表!$E$17,IF(AD30="ベスト16",[2]点数換算表!$F$17,IF(AD30="ベスト32",[2]点数換算表!$G$17,"")))))))</f>
        <v>80</v>
      </c>
      <c r="AF30" s="12"/>
      <c r="AG30" s="11">
        <f>IF(AF30="",0,IF(AF30="優勝",[2]点数換算表!$B$18,IF(AF30="準優勝",[2]点数換算表!$C$18,IF(AF30="ベスト4",[2]点数換算表!$D$18,IF(AF30="ベスト8",[2]点数換算表!$E$18,[2]点数換算表!$F$18)))))</f>
        <v>0</v>
      </c>
      <c r="AH30" s="12"/>
      <c r="AI30" s="11">
        <f>IF(AH30="",0,IF(AH30="優勝",[2]点数換算表!$B$19,IF(AH30="準優勝",[2]点数換算表!$C$19,IF(AH30="ベスト4",[2]点数換算表!$D$19,IF(AH30="ベスト8",[2]点数換算表!$E$19,[2]点数換算表!$F$19)))))</f>
        <v>0</v>
      </c>
    </row>
    <row r="31" spans="1:35">
      <c r="A31" s="13">
        <v>28</v>
      </c>
      <c r="B31" s="12" t="s">
        <v>99</v>
      </c>
      <c r="C31" s="12" t="s">
        <v>63</v>
      </c>
      <c r="D31" s="12">
        <v>3</v>
      </c>
      <c r="E31" s="16" t="s">
        <v>177</v>
      </c>
      <c r="F31" s="26" t="s">
        <v>539</v>
      </c>
      <c r="G31" s="11">
        <f t="shared" si="0"/>
        <v>360</v>
      </c>
      <c r="H31" s="12"/>
      <c r="I31" s="23">
        <f>IF(H31="",0,IF(H31="優勝",[2]点数換算表!$B$2,IF(H31="準優勝",[2]点数換算表!$C$2,IF(H31="ベスト4",[2]点数換算表!$D$2,[2]点数換算表!$E$2))))</f>
        <v>0</v>
      </c>
      <c r="J31" s="12"/>
      <c r="K31" s="11">
        <f>IF(J31="",0,IF(J31="優勝",[2]点数換算表!$B$3,IF(J31="準優勝",[2]点数換算表!$C$3,IF(J31="ベスト4",[2]点数換算表!$D$3,[2]点数換算表!$E$3))))</f>
        <v>0</v>
      </c>
      <c r="L31" s="12" t="s">
        <v>7</v>
      </c>
      <c r="M31" s="11">
        <f>IF(L31="",0,IF(L31="優勝",[2]点数換算表!$B$4,IF(L31="準優勝",[2]点数換算表!$C$4,IF(L31="ベスト4",[2]点数換算表!$D$4,IF(L31="ベスト8",[2]点数換算表!$E$4,IF(L31="ベスト16",[2]点数換算表!$F$4,""))))))</f>
        <v>20</v>
      </c>
      <c r="N31" s="12" t="s">
        <v>7</v>
      </c>
      <c r="O31" s="11">
        <f>IF(N31="",0,IF(N31="優勝",[2]点数換算表!$B$5,IF(N31="準優勝",[2]点数換算表!$C$5,IF(N31="ベスト4",[2]点数換算表!$D$5,IF(N31="ベスト8",[2]点数換算表!$E$5,IF(N31="ベスト16",[2]点数換算表!$F$5,IF(N31="ベスト32",[2]点数換算表!$G$5,"")))))))</f>
        <v>100</v>
      </c>
      <c r="P31" s="12"/>
      <c r="Q31" s="11">
        <f>IF(P31="",0,IF(P31="優勝",[2]点数換算表!$B$6,IF(P31="準優勝",[2]点数換算表!$C$6,IF(P31="ベスト4",[2]点数換算表!$D$6,IF(P31="ベスト8",[2]点数換算表!$E$6,IF(P31="ベスト16",[2]点数換算表!$F$6,IF(P31="ベスト32",[2]点数換算表!$G$6,"")))))))</f>
        <v>0</v>
      </c>
      <c r="R31" s="12"/>
      <c r="S31" s="11">
        <f>IF(R31="",0,IF(R31="優勝",[2]点数換算表!$B$7,IF(R31="準優勝",[2]点数換算表!$C$7,IF(R31="ベスト4",[2]点数換算表!$D$7,IF(R31="ベスト8",[2]点数換算表!$E$7,[2]点数換算表!$F$7)))))</f>
        <v>0</v>
      </c>
      <c r="T31" s="12"/>
      <c r="U31" s="11">
        <f>IF(T31="",0,IF(T31="優勝",[2]点数換算表!$B$8,IF(T31="準優勝",[2]点数換算表!$C$8,IF(T31="ベスト4",[2]点数換算表!$D$8,IF(T31="ベスト8",[2]点数換算表!$E$8,[2]点数換算表!$F$8)))))</f>
        <v>0</v>
      </c>
      <c r="V31" s="12"/>
      <c r="W31" s="23">
        <f>IF(V31="",0,IF(V31="優勝",[2]点数換算表!$B$13,IF(V31="準優勝",[2]点数換算表!$C$13,IF(V31="ベスト4",[2]点数換算表!$D$13,[2]点数換算表!$E$13))))</f>
        <v>0</v>
      </c>
      <c r="X31" s="12"/>
      <c r="Y31" s="11">
        <f>IF(X31="",0,IF(X31="優勝",[2]点数換算表!$B$14,IF(X31="準優勝",[2]点数換算表!$C$14,IF(X31="ベスト4",[2]点数換算表!$D$14,[2]点数換算表!$E$14))))</f>
        <v>0</v>
      </c>
      <c r="Z31" s="12"/>
      <c r="AA31" s="11">
        <f>IF(Z31="",0,IF(Z31="優勝",[2]点数換算表!$B$15,IF(Z31="準優勝",[2]点数換算表!$C$15,IF(Z31="ベスト4",[2]点数換算表!$D$15,IF(Z31="ベスト8",[2]点数換算表!$E$15,IF(Z31="ベスト16",[2]点数換算表!$F$15,""))))))</f>
        <v>0</v>
      </c>
      <c r="AB31" s="12" t="s">
        <v>7</v>
      </c>
      <c r="AC31" s="11">
        <f>IF(AB31="",0,IF(AB31="優勝",[2]点数換算表!$B$16,IF(AB31="準優勝",[2]点数換算表!$C$16,IF(AB31="ベスト4",[2]点数換算表!$D$16,IF(AB31="ベスト8",[2]点数換算表!$E$16,IF(AB31="ベスト16",[2]点数換算表!$F$16,IF(AB31="ベスト32",[2]点数換算表!$G$16,"")))))))</f>
        <v>80</v>
      </c>
      <c r="AD31" s="12" t="s">
        <v>7</v>
      </c>
      <c r="AE31" s="11">
        <f>IF(AD31="",0,IF(AD31="優勝",[2]点数換算表!$B$17,IF(AD31="準優勝",[2]点数換算表!$C$17,IF(AD31="ベスト4",[2]点数換算表!$D$17,IF(AD31="ベスト8",[2]点数換算表!$E$17,IF(AD31="ベスト16",[2]点数換算表!$F$17,IF(AD31="ベスト32",[2]点数換算表!$G$17,"")))))))</f>
        <v>160</v>
      </c>
      <c r="AF31" s="12"/>
      <c r="AG31" s="11">
        <f>IF(AF31="",0,IF(AF31="優勝",[2]点数換算表!$B$18,IF(AF31="準優勝",[2]点数換算表!$C$18,IF(AF31="ベスト4",[2]点数換算表!$D$18,IF(AF31="ベスト8",[2]点数換算表!$E$18,[2]点数換算表!$F$18)))))</f>
        <v>0</v>
      </c>
      <c r="AH31" s="12"/>
      <c r="AI31" s="11">
        <f>IF(AH31="",0,IF(AH31="優勝",[2]点数換算表!$B$19,IF(AH31="準優勝",[2]点数換算表!$C$19,IF(AH31="ベスト4",[2]点数換算表!$D$19,IF(AH31="ベスト8",[2]点数換算表!$E$19,[2]点数換算表!$F$19)))))</f>
        <v>0</v>
      </c>
    </row>
    <row r="32" spans="1:35">
      <c r="A32" s="13">
        <v>29</v>
      </c>
      <c r="B32" s="12" t="s">
        <v>211</v>
      </c>
      <c r="C32" s="12" t="s">
        <v>186</v>
      </c>
      <c r="D32" s="12">
        <v>3</v>
      </c>
      <c r="E32" s="18" t="s">
        <v>179</v>
      </c>
      <c r="F32" s="27" t="s">
        <v>540</v>
      </c>
      <c r="G32" s="11">
        <f t="shared" si="0"/>
        <v>356</v>
      </c>
      <c r="H32" s="12"/>
      <c r="I32" s="23">
        <f>IF(H32="",0,IF(H32="優勝",[2]点数換算表!$B$2,IF(H32="準優勝",[2]点数換算表!$C$2,IF(H32="ベスト4",[2]点数換算表!$D$2,[2]点数換算表!$E$2))))</f>
        <v>0</v>
      </c>
      <c r="J32" s="12"/>
      <c r="K32" s="11">
        <f>IF(J32="",0,IF(J32="優勝",[2]点数換算表!$B$3,IF(J32="準優勝",[2]点数換算表!$C$3,IF(J32="ベスト4",[2]点数換算表!$D$3,[2]点数換算表!$E$3))))</f>
        <v>0</v>
      </c>
      <c r="L32" s="12" t="s">
        <v>9</v>
      </c>
      <c r="M32" s="11">
        <f>IF(L32="",0,IF(L32="優勝",[2]点数換算表!$B$4,IF(L32="準優勝",[2]点数換算表!$C$4,IF(L32="ベスト4",[2]点数換算表!$D$4,IF(L32="ベスト8",[2]点数換算表!$E$4,IF(L32="ベスト16",[2]点数換算表!$F$4,""))))))</f>
        <v>40</v>
      </c>
      <c r="N32" s="12" t="s">
        <v>6</v>
      </c>
      <c r="O32" s="11">
        <f>IF(N32="",0,IF(N32="優勝",[2]点数換算表!$B$5,IF(N32="準優勝",[2]点数換算表!$C$5,IF(N32="ベスト4",[2]点数換算表!$D$5,IF(N32="ベスト8",[2]点数換算表!$E$5,IF(N32="ベスト16",[2]点数換算表!$F$5,IF(N32="ベスト32",[2]点数換算表!$G$5,"")))))))</f>
        <v>200</v>
      </c>
      <c r="P32" s="12" t="s">
        <v>135</v>
      </c>
      <c r="Q32" s="11">
        <f>IF(P32="",0,IF(P32="優勝",[2]点数換算表!$B$6,IF(P32="準優勝",[2]点数換算表!$C$6,IF(P32="ベスト4",[2]点数換算表!$D$6,IF(P32="ベスト8",[2]点数換算表!$E$6,IF(P32="ベスト16",[2]点数換算表!$F$6,IF(P32="ベスト32",[2]点数換算表!$G$6,"")))))))</f>
        <v>100</v>
      </c>
      <c r="R32" s="12"/>
      <c r="S32" s="11">
        <f>IF(R32="",0,IF(R32="優勝",[2]点数換算表!$B$7,IF(R32="準優勝",[2]点数換算表!$C$7,IF(R32="ベスト4",[2]点数換算表!$D$7,IF(R32="ベスト8",[2]点数換算表!$E$7,[2]点数換算表!$F$7)))))</f>
        <v>0</v>
      </c>
      <c r="T32" s="12"/>
      <c r="U32" s="11">
        <f>IF(T32="",0,IF(T32="優勝",[2]点数換算表!$B$8,IF(T32="準優勝",[2]点数換算表!$C$8,IF(T32="ベスト4",[2]点数換算表!$D$8,IF(T32="ベスト8",[2]点数換算表!$E$8,[2]点数換算表!$F$8)))))</f>
        <v>0</v>
      </c>
      <c r="V32" s="12"/>
      <c r="W32" s="23">
        <f>IF(V32="",0,IF(V32="優勝",[2]点数換算表!$B$13,IF(V32="準優勝",[2]点数換算表!$C$13,IF(V32="ベスト4",[2]点数換算表!$D$13,[2]点数換算表!$E$13))))</f>
        <v>0</v>
      </c>
      <c r="X32" s="12"/>
      <c r="Y32" s="11">
        <f>IF(X32="",0,IF(X32="優勝",[2]点数換算表!$B$14,IF(X32="準優勝",[2]点数換算表!$C$14,IF(X32="ベスト4",[2]点数換算表!$D$14,[2]点数換算表!$E$14))))</f>
        <v>0</v>
      </c>
      <c r="Z32" s="12" t="s">
        <v>7</v>
      </c>
      <c r="AA32" s="11">
        <f>IF(Z32="",0,IF(Z32="優勝",[2]点数換算表!$B$15,IF(Z32="準優勝",[2]点数換算表!$C$15,IF(Z32="ベスト4",[2]点数換算表!$D$15,IF(Z32="ベスト8",[2]点数換算表!$E$15,IF(Z32="ベスト16",[2]点数換算表!$F$15,""))))))</f>
        <v>16</v>
      </c>
      <c r="AB32" s="12"/>
      <c r="AC32" s="11">
        <f>IF(AB32="",0,IF(AB32="優勝",[2]点数換算表!$B$16,IF(AB32="準優勝",[2]点数換算表!$C$16,IF(AB32="ベスト4",[2]点数換算表!$D$16,IF(AB32="ベスト8",[2]点数換算表!$E$16,IF(AB32="ベスト16",[2]点数換算表!$F$16,IF(AB32="ベスト32",[2]点数換算表!$G$16,"")))))))</f>
        <v>0</v>
      </c>
      <c r="AD32" s="12"/>
      <c r="AE32" s="11">
        <f>IF(AD32="",0,IF(AD32="優勝",[2]点数換算表!$B$17,IF(AD32="準優勝",[2]点数換算表!$C$17,IF(AD32="ベスト4",[2]点数換算表!$D$17,IF(AD32="ベスト8",[2]点数換算表!$E$17,IF(AD32="ベスト16",[2]点数換算表!$F$17,IF(AD32="ベスト32",[2]点数換算表!$G$17,"")))))))</f>
        <v>0</v>
      </c>
      <c r="AF32" s="12"/>
      <c r="AG32" s="11">
        <f>IF(AF32="",0,IF(AF32="優勝",[2]点数換算表!$B$18,IF(AF32="準優勝",[2]点数換算表!$C$18,IF(AF32="ベスト4",[2]点数換算表!$D$18,IF(AF32="ベスト8",[2]点数換算表!$E$18,[2]点数換算表!$F$18)))))</f>
        <v>0</v>
      </c>
      <c r="AH32" s="12"/>
      <c r="AI32" s="11">
        <f>IF(AH32="",0,IF(AH32="優勝",[2]点数換算表!$B$19,IF(AH32="準優勝",[2]点数換算表!$C$19,IF(AH32="ベスト4",[2]点数換算表!$D$19,IF(AH32="ベスト8",[2]点数換算表!$E$19,[2]点数換算表!$F$19)))))</f>
        <v>0</v>
      </c>
    </row>
    <row r="33" spans="1:35">
      <c r="A33" s="13">
        <v>30</v>
      </c>
      <c r="B33" s="12" t="s">
        <v>154</v>
      </c>
      <c r="C33" s="12" t="s">
        <v>149</v>
      </c>
      <c r="D33" s="12">
        <v>1</v>
      </c>
      <c r="E33" s="16" t="s">
        <v>177</v>
      </c>
      <c r="F33" s="26" t="s">
        <v>539</v>
      </c>
      <c r="G33" s="11">
        <f t="shared" si="0"/>
        <v>340</v>
      </c>
      <c r="H33" s="12"/>
      <c r="I33" s="23">
        <f>IF(H33="",0,IF(H33="優勝",[2]点数換算表!$B$2,IF(H33="準優勝",[2]点数換算表!$C$2,IF(H33="ベスト4",[2]点数換算表!$D$2,[2]点数換算表!$E$2))))</f>
        <v>0</v>
      </c>
      <c r="J33" s="12"/>
      <c r="K33" s="11">
        <f>IF(J33="",0,IF(J33="優勝",[2]点数換算表!$B$3,IF(J33="準優勝",[2]点数換算表!$C$3,IF(J33="ベスト4",[2]点数換算表!$D$3,[2]点数換算表!$E$3))))</f>
        <v>0</v>
      </c>
      <c r="L33" s="12"/>
      <c r="M33" s="11">
        <f>IF(L33="",0,IF(L33="優勝",[2]点数換算表!$B$4,IF(L33="準優勝",[2]点数換算表!$C$4,IF(L33="ベスト4",[2]点数換算表!$D$4,IF(L33="ベスト8",[2]点数換算表!$E$4,IF(L33="ベスト16",[2]点数換算表!$F$4,""))))))</f>
        <v>0</v>
      </c>
      <c r="N33" s="12" t="s">
        <v>7</v>
      </c>
      <c r="O33" s="11">
        <f>IF(N33="",0,IF(N33="優勝",[2]点数換算表!$B$5,IF(N33="準優勝",[2]点数換算表!$C$5,IF(N33="ベスト4",[2]点数換算表!$D$5,IF(N33="ベスト8",[2]点数換算表!$E$5,IF(N33="ベスト16",[2]点数換算表!$F$5,IF(N33="ベスト32",[2]点数換算表!$G$5,"")))))))</f>
        <v>100</v>
      </c>
      <c r="P33" s="12" t="s">
        <v>7</v>
      </c>
      <c r="Q33" s="11">
        <f>IF(P33="",0,IF(P33="優勝",[2]点数換算表!$B$6,IF(P33="準優勝",[2]点数換算表!$C$6,IF(P33="ベスト4",[2]点数換算表!$D$6,IF(P33="ベスト8",[2]点数換算表!$E$6,IF(P33="ベスト16",[2]点数換算表!$F$6,IF(P33="ベスト32",[2]点数換算表!$G$6,"")))))))</f>
        <v>200</v>
      </c>
      <c r="R33" s="12"/>
      <c r="S33" s="11">
        <f>IF(R33="",0,IF(R33="優勝",[2]点数換算表!$B$7,IF(R33="準優勝",[2]点数換算表!$C$7,IF(R33="ベスト4",[2]点数換算表!$D$7,IF(R33="ベスト8",[2]点数換算表!$E$7,[2]点数換算表!$F$7)))))</f>
        <v>0</v>
      </c>
      <c r="T33" s="12"/>
      <c r="U33" s="11">
        <f>IF(T33="",0,IF(T33="優勝",[2]点数換算表!$B$8,IF(T33="準優勝",[2]点数換算表!$C$8,IF(T33="ベスト4",[2]点数換算表!$D$8,IF(T33="ベスト8",[2]点数換算表!$E$8,[2]点数換算表!$F$8)))))</f>
        <v>0</v>
      </c>
      <c r="V33" s="12"/>
      <c r="W33" s="23">
        <f>IF(V33="",0,IF(V33="優勝",[2]点数換算表!$B$13,IF(V33="準優勝",[2]点数換算表!$C$13,IF(V33="ベスト4",[2]点数換算表!$D$13,[2]点数換算表!$E$13))))</f>
        <v>0</v>
      </c>
      <c r="X33" s="12" t="s">
        <v>9</v>
      </c>
      <c r="Y33" s="11">
        <f>IF(X33="",0,IF(X33="優勝",[2]点数換算表!$B$14,IF(X33="準優勝",[2]点数換算表!$C$14,IF(X33="ベスト4",[2]点数換算表!$D$14,[2]点数換算表!$E$14))))</f>
        <v>40</v>
      </c>
      <c r="Z33" s="12"/>
      <c r="AA33" s="11">
        <f>IF(Z33="",0,IF(Z33="優勝",[2]点数換算表!$B$15,IF(Z33="準優勝",[2]点数換算表!$C$15,IF(Z33="ベスト4",[2]点数換算表!$D$15,IF(Z33="ベスト8",[2]点数換算表!$E$15,IF(Z33="ベスト16",[2]点数換算表!$F$15,""))))))</f>
        <v>0</v>
      </c>
      <c r="AB33" s="12"/>
      <c r="AC33" s="11">
        <f>IF(AB33="",0,IF(AB33="優勝",[2]点数換算表!$B$16,IF(AB33="準優勝",[2]点数換算表!$C$16,IF(AB33="ベスト4",[2]点数換算表!$D$16,IF(AB33="ベスト8",[2]点数換算表!$E$16,IF(AB33="ベスト16",[2]点数換算表!$F$16,IF(AB33="ベスト32",[2]点数換算表!$G$16,"")))))))</f>
        <v>0</v>
      </c>
      <c r="AD33" s="12"/>
      <c r="AE33" s="11">
        <f>IF(AD33="",0,IF(AD33="優勝",[2]点数換算表!$B$17,IF(AD33="準優勝",[2]点数換算表!$C$17,IF(AD33="ベスト4",[2]点数換算表!$D$17,IF(AD33="ベスト8",[2]点数換算表!$E$17,IF(AD33="ベスト16",[2]点数換算表!$F$17,IF(AD33="ベスト32",[2]点数換算表!$G$17,"")))))))</f>
        <v>0</v>
      </c>
      <c r="AF33" s="12"/>
      <c r="AG33" s="11">
        <f>IF(AF33="",0,IF(AF33="優勝",[2]点数換算表!$B$18,IF(AF33="準優勝",[2]点数換算表!$C$18,IF(AF33="ベスト4",[2]点数換算表!$D$18,IF(AF33="ベスト8",[2]点数換算表!$E$18,[2]点数換算表!$F$18)))))</f>
        <v>0</v>
      </c>
      <c r="AH33" s="12"/>
      <c r="AI33" s="11">
        <f>IF(AH33="",0,IF(AH33="優勝",[2]点数換算表!$B$19,IF(AH33="準優勝",[2]点数換算表!$C$19,IF(AH33="ベスト4",[2]点数換算表!$D$19,IF(AH33="ベスト8",[2]点数換算表!$E$19,[2]点数換算表!$F$19)))))</f>
        <v>0</v>
      </c>
    </row>
    <row r="34" spans="1:35">
      <c r="A34" s="13">
        <v>31</v>
      </c>
      <c r="B34" s="12" t="s">
        <v>220</v>
      </c>
      <c r="C34" s="12" t="s">
        <v>180</v>
      </c>
      <c r="D34" s="12">
        <v>3</v>
      </c>
      <c r="E34" s="18" t="s">
        <v>179</v>
      </c>
      <c r="F34" s="27" t="s">
        <v>540</v>
      </c>
      <c r="G34" s="11">
        <f t="shared" si="0"/>
        <v>340</v>
      </c>
      <c r="H34" s="12"/>
      <c r="I34" s="23">
        <f>IF(H34="",0,IF(H34="優勝",[2]点数換算表!$B$2,IF(H34="準優勝",[2]点数換算表!$C$2,IF(H34="ベスト4",[2]点数換算表!$D$2,[2]点数換算表!$E$2))))</f>
        <v>0</v>
      </c>
      <c r="J34" s="12"/>
      <c r="K34" s="11">
        <f>IF(J34="",0,IF(J34="優勝",[2]点数換算表!$B$3,IF(J34="準優勝",[2]点数換算表!$C$3,IF(J34="ベスト4",[2]点数換算表!$D$3,[2]点数換算表!$E$3))))</f>
        <v>0</v>
      </c>
      <c r="L34" s="12"/>
      <c r="M34" s="11">
        <f>IF(L34="",0,IF(L34="優勝",[2]点数換算表!$B$4,IF(L34="準優勝",[2]点数換算表!$C$4,IF(L34="ベスト4",[2]点数換算表!$D$4,IF(L34="ベスト8",[2]点数換算表!$E$4,IF(L34="ベスト16",[2]点数換算表!$F$4,""))))))</f>
        <v>0</v>
      </c>
      <c r="N34" s="12" t="s">
        <v>7</v>
      </c>
      <c r="O34" s="11">
        <f>IF(N34="",0,IF(N34="優勝",[2]点数換算表!$B$5,IF(N34="準優勝",[2]点数換算表!$C$5,IF(N34="ベスト4",[2]点数換算表!$D$5,IF(N34="ベスト8",[2]点数換算表!$E$5,IF(N34="ベスト16",[2]点数換算表!$F$5,IF(N34="ベスト32",[2]点数換算表!$G$5,"")))))))</f>
        <v>100</v>
      </c>
      <c r="P34" s="12"/>
      <c r="Q34" s="11">
        <f>IF(P34="",0,IF(P34="優勝",[2]点数換算表!$B$6,IF(P34="準優勝",[2]点数換算表!$C$6,IF(P34="ベスト4",[2]点数換算表!$D$6,IF(P34="ベスト8",[2]点数換算表!$E$6,IF(P34="ベスト16",[2]点数換算表!$F$6,IF(P34="ベスト32",[2]点数換算表!$G$6,"")))))))</f>
        <v>0</v>
      </c>
      <c r="R34" s="12"/>
      <c r="S34" s="11">
        <f>IF(R34="",0,IF(R34="優勝",[2]点数換算表!$B$7,IF(R34="準優勝",[2]点数換算表!$C$7,IF(R34="ベスト4",[2]点数換算表!$D$7,IF(R34="ベスト8",[2]点数換算表!$E$7,[2]点数換算表!$F$7)))))</f>
        <v>0</v>
      </c>
      <c r="T34" s="12"/>
      <c r="U34" s="11">
        <f>IF(T34="",0,IF(T34="優勝",[2]点数換算表!$B$8,IF(T34="準優勝",[2]点数換算表!$C$8,IF(T34="ベスト4",[2]点数換算表!$D$8,IF(T34="ベスト8",[2]点数換算表!$E$8,[2]点数換算表!$F$8)))))</f>
        <v>0</v>
      </c>
      <c r="V34" s="12"/>
      <c r="W34" s="23">
        <f>IF(V34="",0,IF(V34="優勝",[2]点数換算表!$B$13,IF(V34="準優勝",[2]点数換算表!$C$13,IF(V34="ベスト4",[2]点数換算表!$D$13,[2]点数換算表!$E$13))))</f>
        <v>0</v>
      </c>
      <c r="X34" s="12"/>
      <c r="Y34" s="11">
        <f>IF(X34="",0,IF(X34="優勝",[2]点数換算表!$B$14,IF(X34="準優勝",[2]点数換算表!$C$14,IF(X34="ベスト4",[2]点数換算表!$D$14,[2]点数換算表!$E$14))))</f>
        <v>0</v>
      </c>
      <c r="Z34" s="12"/>
      <c r="AA34" s="11">
        <f>IF(Z34="",0,IF(Z34="優勝",[2]点数換算表!$B$15,IF(Z34="準優勝",[2]点数換算表!$C$15,IF(Z34="ベスト4",[2]点数換算表!$D$15,IF(Z34="ベスト8",[2]点数換算表!$E$15,IF(Z34="ベスト16",[2]点数換算表!$F$15,""))))))</f>
        <v>0</v>
      </c>
      <c r="AB34" s="12" t="s">
        <v>7</v>
      </c>
      <c r="AC34" s="11">
        <f>IF(AB34="",0,IF(AB34="優勝",[2]点数換算表!$B$16,IF(AB34="準優勝",[2]点数換算表!$C$16,IF(AB34="ベスト4",[2]点数換算表!$D$16,IF(AB34="ベスト8",[2]点数換算表!$E$16,IF(AB34="ベスト16",[2]点数換算表!$F$16,IF(AB34="ベスト32",[2]点数換算表!$G$16,"")))))))</f>
        <v>80</v>
      </c>
      <c r="AD34" s="12" t="s">
        <v>7</v>
      </c>
      <c r="AE34" s="11">
        <f>IF(AD34="",0,IF(AD34="優勝",[2]点数換算表!$B$17,IF(AD34="準優勝",[2]点数換算表!$C$17,IF(AD34="ベスト4",[2]点数換算表!$D$17,IF(AD34="ベスト8",[2]点数換算表!$E$17,IF(AD34="ベスト16",[2]点数換算表!$F$17,IF(AD34="ベスト32",[2]点数換算表!$G$17,"")))))))</f>
        <v>160</v>
      </c>
      <c r="AF34" s="12"/>
      <c r="AG34" s="11">
        <f>IF(AF34="",0,IF(AF34="優勝",[2]点数換算表!$B$18,IF(AF34="準優勝",[2]点数換算表!$C$18,IF(AF34="ベスト4",[2]点数換算表!$D$18,IF(AF34="ベスト8",[2]点数換算表!$E$18,[2]点数換算表!$F$18)))))</f>
        <v>0</v>
      </c>
      <c r="AH34" s="12"/>
      <c r="AI34" s="11">
        <f>IF(AH34="",0,IF(AH34="優勝",[2]点数換算表!$B$19,IF(AH34="準優勝",[2]点数換算表!$C$19,IF(AH34="ベスト4",[2]点数換算表!$D$19,IF(AH34="ベスト8",[2]点数換算表!$E$19,[2]点数換算表!$F$19)))))</f>
        <v>0</v>
      </c>
    </row>
    <row r="35" spans="1:35">
      <c r="A35" s="13">
        <v>32</v>
      </c>
      <c r="B35" s="12" t="s">
        <v>150</v>
      </c>
      <c r="C35" s="12" t="s">
        <v>151</v>
      </c>
      <c r="D35" s="12">
        <v>1</v>
      </c>
      <c r="E35" s="16" t="s">
        <v>177</v>
      </c>
      <c r="F35" s="26" t="s">
        <v>539</v>
      </c>
      <c r="G35" s="11">
        <f t="shared" si="0"/>
        <v>320</v>
      </c>
      <c r="H35" s="12"/>
      <c r="I35" s="23">
        <f>IF(H35="",0,IF(H35="優勝",[2]点数換算表!$B$2,IF(H35="準優勝",[2]点数換算表!$C$2,IF(H35="ベスト4",[2]点数換算表!$D$2,[2]点数換算表!$E$2))))</f>
        <v>0</v>
      </c>
      <c r="J35" s="12"/>
      <c r="K35" s="11">
        <f>IF(J35="",0,IF(J35="優勝",[2]点数換算表!$B$3,IF(J35="準優勝",[2]点数換算表!$C$3,IF(J35="ベスト4",[2]点数換算表!$D$3,[2]点数換算表!$E$3))))</f>
        <v>0</v>
      </c>
      <c r="L35" s="12"/>
      <c r="M35" s="11">
        <f>IF(L35="",0,IF(L35="優勝",[2]点数換算表!$B$4,IF(L35="準優勝",[2]点数換算表!$C$4,IF(L35="ベスト4",[2]点数換算表!$D$4,IF(L35="ベスト8",[2]点数換算表!$E$4,IF(L35="ベスト16",[2]点数換算表!$F$4,""))))))</f>
        <v>0</v>
      </c>
      <c r="N35" s="12" t="s">
        <v>135</v>
      </c>
      <c r="O35" s="11">
        <f>IF(N35="",0,IF(N35="優勝",[2]点数換算表!$B$5,IF(N35="準優勝",[2]点数換算表!$C$5,IF(N35="ベスト4",[2]点数換算表!$D$5,IF(N35="ベスト8",[2]点数換算表!$E$5,IF(N35="ベスト16",[2]点数換算表!$F$5,IF(N35="ベスト32",[2]点数換算表!$G$5,"")))))))</f>
        <v>50</v>
      </c>
      <c r="P35" s="12" t="s">
        <v>135</v>
      </c>
      <c r="Q35" s="11">
        <f>IF(P35="",0,IF(P35="優勝",[2]点数換算表!$B$6,IF(P35="準優勝",[2]点数換算表!$C$6,IF(P35="ベスト4",[2]点数換算表!$D$6,IF(P35="ベスト8",[2]点数換算表!$E$6,IF(P35="ベスト16",[2]点数換算表!$F$6,IF(P35="ベスト32",[2]点数換算表!$G$6,"")))))))</f>
        <v>100</v>
      </c>
      <c r="R35" s="12"/>
      <c r="S35" s="11">
        <f>IF(R35="",0,IF(R35="優勝",[2]点数換算表!$B$7,IF(R35="準優勝",[2]点数換算表!$C$7,IF(R35="ベスト4",[2]点数換算表!$D$7,IF(R35="ベスト8",[2]点数換算表!$E$7,[2]点数換算表!$F$7)))))</f>
        <v>0</v>
      </c>
      <c r="T35" s="12" t="s">
        <v>7</v>
      </c>
      <c r="U35" s="11">
        <f>IF(T35="",0,IF(T35="優勝",[2]点数換算表!$B$8,IF(T35="準優勝",[2]点数換算表!$C$8,IF(T35="ベスト4",[2]点数換算表!$D$8,IF(T35="ベスト8",[2]点数換算表!$E$8,[2]点数換算表!$F$8)))))</f>
        <v>50</v>
      </c>
      <c r="V35" s="12" t="s">
        <v>9</v>
      </c>
      <c r="W35" s="23">
        <f>IF(V35="",0,IF(V35="優勝",[2]点数換算表!$B$13,IF(V35="準優勝",[2]点数換算表!$C$13,IF(V35="ベスト4",[2]点数換算表!$D$13,[2]点数換算表!$E$13))))</f>
        <v>16</v>
      </c>
      <c r="X35" s="12" t="s">
        <v>8</v>
      </c>
      <c r="Y35" s="11">
        <f>IF(X35="",0,IF(X35="優勝",[2]点数換算表!$B$14,IF(X35="準優勝",[2]点数換算表!$C$14,IF(X35="ベスト4",[2]点数換算表!$D$14,[2]点数換算表!$E$14))))</f>
        <v>120</v>
      </c>
      <c r="Z35" s="12"/>
      <c r="AA35" s="11">
        <f>IF(Z35="",0,IF(Z35="優勝",[2]点数換算表!$B$15,IF(Z35="準優勝",[2]点数換算表!$C$15,IF(Z35="ベスト4",[2]点数換算表!$D$15,IF(Z35="ベスト8",[2]点数換算表!$E$15,IF(Z35="ベスト16",[2]点数換算表!$F$15,""))))))</f>
        <v>0</v>
      </c>
      <c r="AB35" s="12"/>
      <c r="AC35" s="11">
        <f>IF(AB35="",0,IF(AB35="優勝",[2]点数換算表!$B$16,IF(AB35="準優勝",[2]点数換算表!$C$16,IF(AB35="ベスト4",[2]点数換算表!$D$16,IF(AB35="ベスト8",[2]点数換算表!$E$16,IF(AB35="ベスト16",[2]点数換算表!$F$16,IF(AB35="ベスト32",[2]点数換算表!$G$16,"")))))))</f>
        <v>0</v>
      </c>
      <c r="AD35" s="12"/>
      <c r="AE35" s="11">
        <f>IF(AD35="",0,IF(AD35="優勝",[2]点数換算表!$B$17,IF(AD35="準優勝",[2]点数換算表!$C$17,IF(AD35="ベスト4",[2]点数換算表!$D$17,IF(AD35="ベスト8",[2]点数換算表!$E$17,IF(AD35="ベスト16",[2]点数換算表!$F$17,IF(AD35="ベスト32",[2]点数換算表!$G$17,"")))))))</f>
        <v>0</v>
      </c>
      <c r="AF35" s="12"/>
      <c r="AG35" s="11">
        <f>IF(AF35="",0,IF(AF35="優勝",[2]点数換算表!$B$18,IF(AF35="準優勝",[2]点数換算表!$C$18,IF(AF35="ベスト4",[2]点数換算表!$D$18,IF(AF35="ベスト8",[2]点数換算表!$E$18,[2]点数換算表!$F$18)))))</f>
        <v>0</v>
      </c>
      <c r="AH35" s="12"/>
      <c r="AI35" s="11">
        <f>IF(AH35="",0,IF(AH35="優勝",[2]点数換算表!$B$19,IF(AH35="準優勝",[2]点数換算表!$C$19,IF(AH35="ベスト4",[2]点数換算表!$D$19,IF(AH35="ベスト8",[2]点数換算表!$E$19,[2]点数換算表!$F$19)))))</f>
        <v>0</v>
      </c>
    </row>
    <row r="36" spans="1:35">
      <c r="A36" s="13">
        <v>33</v>
      </c>
      <c r="B36" s="12" t="s">
        <v>91</v>
      </c>
      <c r="C36" s="12" t="s">
        <v>39</v>
      </c>
      <c r="D36" s="12">
        <v>2</v>
      </c>
      <c r="E36" s="16" t="s">
        <v>177</v>
      </c>
      <c r="F36" s="26" t="s">
        <v>539</v>
      </c>
      <c r="G36" s="11">
        <f t="shared" si="0"/>
        <v>300</v>
      </c>
      <c r="H36" s="12"/>
      <c r="I36" s="23">
        <f>IF(H36="",0,IF(H36="優勝",[2]点数換算表!$B$2,IF(H36="準優勝",[2]点数換算表!$C$2,IF(H36="ベスト4",[2]点数換算表!$D$2,[2]点数換算表!$E$2))))</f>
        <v>0</v>
      </c>
      <c r="J36" s="12"/>
      <c r="K36" s="11">
        <f>IF(J36="",0,IF(J36="優勝",[2]点数換算表!$B$3,IF(J36="準優勝",[2]点数換算表!$C$3,IF(J36="ベスト4",[2]点数換算表!$D$3,[2]点数換算表!$E$3))))</f>
        <v>0</v>
      </c>
      <c r="L36" s="12"/>
      <c r="M36" s="11">
        <f>IF(L36="",0,IF(L36="優勝",[2]点数換算表!$B$4,IF(L36="準優勝",[2]点数換算表!$C$4,IF(L36="ベスト4",[2]点数換算表!$D$4,IF(L36="ベスト8",[2]点数換算表!$E$4,IF(L36="ベスト16",[2]点数換算表!$F$4,""))))))</f>
        <v>0</v>
      </c>
      <c r="N36" s="12" t="s">
        <v>7</v>
      </c>
      <c r="O36" s="11">
        <f>IF(N36="",0,IF(N36="優勝",[2]点数換算表!$B$5,IF(N36="準優勝",[2]点数換算表!$C$5,IF(N36="ベスト4",[2]点数換算表!$D$5,IF(N36="ベスト8",[2]点数換算表!$E$5,IF(N36="ベスト16",[2]点数換算表!$F$5,IF(N36="ベスト32",[2]点数換算表!$G$5,"")))))))</f>
        <v>100</v>
      </c>
      <c r="P36" s="12" t="s">
        <v>7</v>
      </c>
      <c r="Q36" s="11">
        <f>IF(P36="",0,IF(P36="優勝",[2]点数換算表!$B$6,IF(P36="準優勝",[2]点数換算表!$C$6,IF(P36="ベスト4",[2]点数換算表!$D$6,IF(P36="ベスト8",[2]点数換算表!$E$6,IF(P36="ベスト16",[2]点数換算表!$F$6,IF(P36="ベスト32",[2]点数換算表!$G$6,"")))))))</f>
        <v>200</v>
      </c>
      <c r="R36" s="12"/>
      <c r="S36" s="11">
        <f>IF(R36="",0,IF(R36="優勝",[2]点数換算表!$B$7,IF(R36="準優勝",[2]点数換算表!$C$7,IF(R36="ベスト4",[2]点数換算表!$D$7,IF(R36="ベスト8",[2]点数換算表!$E$7,[2]点数換算表!$F$7)))))</f>
        <v>0</v>
      </c>
      <c r="T36" s="12"/>
      <c r="U36" s="11">
        <f>IF(T36="",0,IF(T36="優勝",[2]点数換算表!$B$8,IF(T36="準優勝",[2]点数換算表!$C$8,IF(T36="ベスト4",[2]点数換算表!$D$8,IF(T36="ベスト8",[2]点数換算表!$E$8,[2]点数換算表!$F$8)))))</f>
        <v>0</v>
      </c>
      <c r="V36" s="12"/>
      <c r="W36" s="23">
        <f>IF(V36="",0,IF(V36="優勝",[2]点数換算表!$B$13,IF(V36="準優勝",[2]点数換算表!$C$13,IF(V36="ベスト4",[2]点数換算表!$D$13,[2]点数換算表!$E$13))))</f>
        <v>0</v>
      </c>
      <c r="X36" s="12"/>
      <c r="Y36" s="11">
        <f>IF(X36="",0,IF(X36="優勝",[2]点数換算表!$B$14,IF(X36="準優勝",[2]点数換算表!$C$14,IF(X36="ベスト4",[2]点数換算表!$D$14,[2]点数換算表!$E$14))))</f>
        <v>0</v>
      </c>
      <c r="Z36" s="12"/>
      <c r="AA36" s="11">
        <f>IF(Z36="",0,IF(Z36="優勝",[2]点数換算表!$B$15,IF(Z36="準優勝",[2]点数換算表!$C$15,IF(Z36="ベスト4",[2]点数換算表!$D$15,IF(Z36="ベスト8",[2]点数換算表!$E$15,IF(Z36="ベスト16",[2]点数換算表!$F$15,""))))))</f>
        <v>0</v>
      </c>
      <c r="AB36" s="12"/>
      <c r="AC36" s="11">
        <f>IF(AB36="",0,IF(AB36="優勝",[2]点数換算表!$B$16,IF(AB36="準優勝",[2]点数換算表!$C$16,IF(AB36="ベスト4",[2]点数換算表!$D$16,IF(AB36="ベスト8",[2]点数換算表!$E$16,IF(AB36="ベスト16",[2]点数換算表!$F$16,IF(AB36="ベスト32",[2]点数換算表!$G$16,"")))))))</f>
        <v>0</v>
      </c>
      <c r="AD36" s="12"/>
      <c r="AE36" s="11">
        <f>IF(AD36="",0,IF(AD36="優勝",[2]点数換算表!$B$17,IF(AD36="準優勝",[2]点数換算表!$C$17,IF(AD36="ベスト4",[2]点数換算表!$D$17,IF(AD36="ベスト8",[2]点数換算表!$E$17,IF(AD36="ベスト16",[2]点数換算表!$F$17,IF(AD36="ベスト32",[2]点数換算表!$G$17,"")))))))</f>
        <v>0</v>
      </c>
      <c r="AF36" s="12"/>
      <c r="AG36" s="11">
        <f>IF(AF36="",0,IF(AF36="優勝",[2]点数換算表!$B$18,IF(AF36="準優勝",[2]点数換算表!$C$18,IF(AF36="ベスト4",[2]点数換算表!$D$18,IF(AF36="ベスト8",[2]点数換算表!$E$18,[2]点数換算表!$F$18)))))</f>
        <v>0</v>
      </c>
      <c r="AH36" s="12"/>
      <c r="AI36" s="11">
        <f>IF(AH36="",0,IF(AH36="優勝",[2]点数換算表!$B$19,IF(AH36="準優勝",[2]点数換算表!$C$19,IF(AH36="ベスト4",[2]点数換算表!$D$19,IF(AH36="ベスト8",[2]点数換算表!$E$19,[2]点数換算表!$F$19)))))</f>
        <v>0</v>
      </c>
    </row>
    <row r="37" spans="1:35">
      <c r="A37" s="13">
        <v>34</v>
      </c>
      <c r="B37" s="13" t="s">
        <v>761</v>
      </c>
      <c r="C37" s="13" t="s">
        <v>752</v>
      </c>
      <c r="D37" s="13">
        <v>3</v>
      </c>
      <c r="E37" s="16" t="s">
        <v>177</v>
      </c>
      <c r="F37" s="26" t="s">
        <v>539</v>
      </c>
      <c r="G37" s="11">
        <f t="shared" si="0"/>
        <v>300</v>
      </c>
      <c r="H37" s="12"/>
      <c r="I37" s="23">
        <f>IF(H37="",0,IF(H37="優勝",[2]点数換算表!$B$2,IF(H37="準優勝",[2]点数換算表!$C$2,IF(H37="ベスト4",[2]点数換算表!$D$2,[2]点数換算表!$E$2))))</f>
        <v>0</v>
      </c>
      <c r="J37" s="12"/>
      <c r="K37" s="11">
        <f>IF(J37="",0,IF(J37="優勝",[2]点数換算表!$B$3,IF(J37="準優勝",[2]点数換算表!$C$3,IF(J37="ベスト4",[2]点数換算表!$D$3,[2]点数換算表!$E$3))))</f>
        <v>0</v>
      </c>
      <c r="L37" s="12"/>
      <c r="M37" s="11">
        <f>IF(L37="",0,IF(L37="優勝",[2]点数換算表!$B$4,IF(L37="準優勝",[2]点数換算表!$C$4,IF(L37="ベスト4",[2]点数換算表!$D$4,IF(L37="ベスト8",[2]点数換算表!$E$4,IF(L37="ベスト16",[2]点数換算表!$F$4,""))))))</f>
        <v>0</v>
      </c>
      <c r="N37" s="12" t="s">
        <v>7</v>
      </c>
      <c r="O37" s="11">
        <f>IF(N37="",0,IF(N37="優勝",[2]点数換算表!$B$5,IF(N37="準優勝",[2]点数換算表!$C$5,IF(N37="ベスト4",[2]点数換算表!$D$5,IF(N37="ベスト8",[2]点数換算表!$E$5,IF(N37="ベスト16",[2]点数換算表!$F$5,IF(N37="ベスト32",[2]点数換算表!$G$5,"")))))))</f>
        <v>100</v>
      </c>
      <c r="P37" s="12" t="s">
        <v>7</v>
      </c>
      <c r="Q37" s="11">
        <f>IF(P37="",0,IF(P37="優勝",[2]点数換算表!$B$6,IF(P37="準優勝",[2]点数換算表!$C$6,IF(P37="ベスト4",[2]点数換算表!$D$6,IF(P37="ベスト8",[2]点数換算表!$E$6,IF(P37="ベスト16",[2]点数換算表!$F$6,IF(P37="ベスト32",[2]点数換算表!$G$6,"")))))))</f>
        <v>200</v>
      </c>
      <c r="R37" s="12"/>
      <c r="S37" s="11">
        <f>IF(R37="",0,IF(R37="優勝",[2]点数換算表!$B$7,IF(R37="準優勝",[2]点数換算表!$C$7,IF(R37="ベスト4",[2]点数換算表!$D$7,IF(R37="ベスト8",[2]点数換算表!$E$7,[2]点数換算表!$F$7)))))</f>
        <v>0</v>
      </c>
      <c r="T37" s="12"/>
      <c r="U37" s="11">
        <f>IF(T37="",0,IF(T37="優勝",[2]点数換算表!$B$8,IF(T37="準優勝",[2]点数換算表!$C$8,IF(T37="ベスト4",[2]点数換算表!$D$8,IF(T37="ベスト8",[2]点数換算表!$E$8,[2]点数換算表!$F$8)))))</f>
        <v>0</v>
      </c>
      <c r="V37" s="12"/>
      <c r="W37" s="23">
        <f>IF(V37="",0,IF(V37="優勝",[2]点数換算表!$B$13,IF(V37="準優勝",[2]点数換算表!$C$13,IF(V37="ベスト4",[2]点数換算表!$D$13,[2]点数換算表!$E$13))))</f>
        <v>0</v>
      </c>
      <c r="X37" s="12"/>
      <c r="Y37" s="11">
        <f>IF(X37="",0,IF(X37="優勝",[2]点数換算表!$B$14,IF(X37="準優勝",[2]点数換算表!$C$14,IF(X37="ベスト4",[2]点数換算表!$D$14,[2]点数換算表!$E$14))))</f>
        <v>0</v>
      </c>
      <c r="Z37" s="12"/>
      <c r="AA37" s="11">
        <f>IF(Z37="",0,IF(Z37="優勝",[2]点数換算表!$B$15,IF(Z37="準優勝",[2]点数換算表!$C$15,IF(Z37="ベスト4",[2]点数換算表!$D$15,IF(Z37="ベスト8",[2]点数換算表!$E$15,IF(Z37="ベスト16",[2]点数換算表!$F$15,""))))))</f>
        <v>0</v>
      </c>
      <c r="AB37" s="12"/>
      <c r="AC37" s="11">
        <f>IF(AB37="",0,IF(AB37="優勝",[2]点数換算表!$B$16,IF(AB37="準優勝",[2]点数換算表!$C$16,IF(AB37="ベスト4",[2]点数換算表!$D$16,IF(AB37="ベスト8",[2]点数換算表!$E$16,IF(AB37="ベスト16",[2]点数換算表!$F$16,IF(AB37="ベスト32",[2]点数換算表!$G$16,"")))))))</f>
        <v>0</v>
      </c>
      <c r="AD37" s="12"/>
      <c r="AE37" s="11">
        <f>IF(AD37="",0,IF(AD37="優勝",[2]点数換算表!$B$17,IF(AD37="準優勝",[2]点数換算表!$C$17,IF(AD37="ベスト4",[2]点数換算表!$D$17,IF(AD37="ベスト8",[2]点数換算表!$E$17,IF(AD37="ベスト16",[2]点数換算表!$F$17,IF(AD37="ベスト32",[2]点数換算表!$G$17,"")))))))</f>
        <v>0</v>
      </c>
      <c r="AF37" s="12"/>
      <c r="AG37" s="11">
        <f>IF(AF37="",0,IF(AF37="優勝",[2]点数換算表!$B$18,IF(AF37="準優勝",[2]点数換算表!$C$18,IF(AF37="ベスト4",[2]点数換算表!$D$18,IF(AF37="ベスト8",[2]点数換算表!$E$18,[2]点数換算表!$F$18)))))</f>
        <v>0</v>
      </c>
      <c r="AH37" s="12"/>
      <c r="AI37" s="11">
        <f>IF(AH37="",0,IF(AH37="優勝",[2]点数換算表!$B$19,IF(AH37="準優勝",[2]点数換算表!$C$19,IF(AH37="ベスト4",[2]点数換算表!$D$19,IF(AH37="ベスト8",[2]点数換算表!$E$19,[2]点数換算表!$F$19)))))</f>
        <v>0</v>
      </c>
    </row>
    <row r="38" spans="1:35">
      <c r="A38" s="13">
        <v>35</v>
      </c>
      <c r="B38" s="12" t="s">
        <v>227</v>
      </c>
      <c r="C38" s="12" t="s">
        <v>178</v>
      </c>
      <c r="D38" s="12">
        <v>1</v>
      </c>
      <c r="E38" s="18" t="s">
        <v>179</v>
      </c>
      <c r="F38" s="27" t="s">
        <v>540</v>
      </c>
      <c r="G38" s="11">
        <f t="shared" si="0"/>
        <v>290</v>
      </c>
      <c r="H38" s="12"/>
      <c r="I38" s="23">
        <f>IF(H38="",0,IF(H38="優勝",[2]点数換算表!$B$2,IF(H38="準優勝",[2]点数換算表!$C$2,IF(H38="ベスト4",[2]点数換算表!$D$2,[2]点数換算表!$E$2))))</f>
        <v>0</v>
      </c>
      <c r="J38" s="12"/>
      <c r="K38" s="11">
        <f>IF(J38="",0,IF(J38="優勝",[2]点数換算表!$B$3,IF(J38="準優勝",[2]点数換算表!$C$3,IF(J38="ベスト4",[2]点数換算表!$D$3,[2]点数換算表!$E$3))))</f>
        <v>0</v>
      </c>
      <c r="L38" s="12"/>
      <c r="M38" s="11">
        <f>IF(L38="",0,IF(L38="優勝",[2]点数換算表!$B$4,IF(L38="準優勝",[2]点数換算表!$C$4,IF(L38="ベスト4",[2]点数換算表!$D$4,IF(L38="ベスト8",[2]点数換算表!$E$4,IF(L38="ベスト16",[2]点数換算表!$F$4,""))))))</f>
        <v>0</v>
      </c>
      <c r="N38" s="12" t="s">
        <v>9</v>
      </c>
      <c r="O38" s="11">
        <f>IF(N38="",0,IF(N38="優勝",[2]点数換算表!$B$5,IF(N38="準優勝",[2]点数換算表!$C$5,IF(N38="ベスト4",[2]点数換算表!$D$5,IF(N38="ベスト8",[2]点数換算表!$E$5,IF(N38="ベスト16",[2]点数換算表!$F$5,IF(N38="ベスト32",[2]点数換算表!$G$5,"")))))))</f>
        <v>150</v>
      </c>
      <c r="P38" s="12" t="s">
        <v>135</v>
      </c>
      <c r="Q38" s="11">
        <f>IF(P38="",0,IF(P38="優勝",[2]点数換算表!$B$6,IF(P38="準優勝",[2]点数換算表!$C$6,IF(P38="ベスト4",[2]点数換算表!$D$6,IF(P38="ベスト8",[2]点数換算表!$E$6,IF(P38="ベスト16",[2]点数換算表!$F$6,IF(P38="ベスト32",[2]点数換算表!$G$6,"")))))))</f>
        <v>100</v>
      </c>
      <c r="R38" s="12"/>
      <c r="S38" s="11">
        <f>IF(R38="",0,IF(R38="優勝",[2]点数換算表!$B$7,IF(R38="準優勝",[2]点数換算表!$C$7,IF(R38="ベスト4",[2]点数換算表!$D$7,IF(R38="ベスト8",[2]点数換算表!$E$7,[2]点数換算表!$F$7)))))</f>
        <v>0</v>
      </c>
      <c r="T38" s="12"/>
      <c r="U38" s="11">
        <f>IF(T38="",0,IF(T38="優勝",[2]点数換算表!$B$8,IF(T38="準優勝",[2]点数換算表!$C$8,IF(T38="ベスト4",[2]点数換算表!$D$8,IF(T38="ベスト8",[2]点数換算表!$E$8,[2]点数換算表!$F$8)))))</f>
        <v>0</v>
      </c>
      <c r="V38" s="12"/>
      <c r="W38" s="23">
        <f>IF(V38="",0,IF(V38="優勝",[2]点数換算表!$B$13,IF(V38="準優勝",[2]点数換算表!$C$13,IF(V38="ベスト4",[2]点数換算表!$D$13,[2]点数換算表!$E$13))))</f>
        <v>0</v>
      </c>
      <c r="X38" s="12" t="s">
        <v>9</v>
      </c>
      <c r="Y38" s="11">
        <f>IF(X38="",0,IF(X38="優勝",[2]点数換算表!$B$14,IF(X38="準優勝",[2]点数換算表!$C$14,IF(X38="ベスト4",[2]点数換算表!$D$14,[2]点数換算表!$E$14))))</f>
        <v>40</v>
      </c>
      <c r="Z38" s="12"/>
      <c r="AA38" s="11">
        <f>IF(Z38="",0,IF(Z38="優勝",[2]点数換算表!$B$15,IF(Z38="準優勝",[2]点数換算表!$C$15,IF(Z38="ベスト4",[2]点数換算表!$D$15,IF(Z38="ベスト8",[2]点数換算表!$E$15,IF(Z38="ベスト16",[2]点数換算表!$F$15,""))))))</f>
        <v>0</v>
      </c>
      <c r="AB38" s="12"/>
      <c r="AC38" s="11">
        <f>IF(AB38="",0,IF(AB38="優勝",[2]点数換算表!$B$16,IF(AB38="準優勝",[2]点数換算表!$C$16,IF(AB38="ベスト4",[2]点数換算表!$D$16,IF(AB38="ベスト8",[2]点数換算表!$E$16,IF(AB38="ベスト16",[2]点数換算表!$F$16,IF(AB38="ベスト32",[2]点数換算表!$G$16,"")))))))</f>
        <v>0</v>
      </c>
      <c r="AD38" s="12"/>
      <c r="AE38" s="11">
        <f>IF(AD38="",0,IF(AD38="優勝",[2]点数換算表!$B$17,IF(AD38="準優勝",[2]点数換算表!$C$17,IF(AD38="ベスト4",[2]点数換算表!$D$17,IF(AD38="ベスト8",[2]点数換算表!$E$17,IF(AD38="ベスト16",[2]点数換算表!$F$17,IF(AD38="ベスト32",[2]点数換算表!$G$17,"")))))))</f>
        <v>0</v>
      </c>
      <c r="AF38" s="12"/>
      <c r="AG38" s="11">
        <f>IF(AF38="",0,IF(AF38="優勝",[2]点数換算表!$B$18,IF(AF38="準優勝",[2]点数換算表!$C$18,IF(AF38="ベスト4",[2]点数換算表!$D$18,IF(AF38="ベスト8",[2]点数換算表!$E$18,[2]点数換算表!$F$18)))))</f>
        <v>0</v>
      </c>
      <c r="AH38" s="12"/>
      <c r="AI38" s="11">
        <f>IF(AH38="",0,IF(AH38="優勝",[2]点数換算表!$B$19,IF(AH38="準優勝",[2]点数換算表!$C$19,IF(AH38="ベスト4",[2]点数換算表!$D$19,IF(AH38="ベスト8",[2]点数換算表!$E$19,[2]点数換算表!$F$19)))))</f>
        <v>0</v>
      </c>
    </row>
    <row r="39" spans="1:35">
      <c r="A39" s="13">
        <v>36</v>
      </c>
      <c r="B39" s="12" t="s">
        <v>270</v>
      </c>
      <c r="C39" s="12" t="s">
        <v>251</v>
      </c>
      <c r="D39" s="12">
        <v>2</v>
      </c>
      <c r="E39" s="19" t="s">
        <v>250</v>
      </c>
      <c r="F39" s="27" t="s">
        <v>540</v>
      </c>
      <c r="G39" s="11">
        <f t="shared" si="0"/>
        <v>266</v>
      </c>
      <c r="H39" s="12"/>
      <c r="I39" s="23">
        <f>IF(H39="",0,IF(H39="優勝",[2]点数換算表!$B$2,IF(H39="準優勝",[2]点数換算表!$C$2,IF(H39="ベスト4",[2]点数換算表!$D$2,[2]点数換算表!$E$2))))</f>
        <v>0</v>
      </c>
      <c r="J39" s="12"/>
      <c r="K39" s="11">
        <f>IF(J39="",0,IF(J39="優勝",[2]点数換算表!$B$3,IF(J39="準優勝",[2]点数換算表!$C$3,IF(J39="ベスト4",[2]点数換算表!$D$3,[2]点数換算表!$E$3))))</f>
        <v>0</v>
      </c>
      <c r="L39" s="12" t="s">
        <v>10</v>
      </c>
      <c r="M39" s="11">
        <f>IF(L39="",0,IF(L39="優勝",[2]点数換算表!$B$4,IF(L39="準優勝",[2]点数換算表!$C$4,IF(L39="ベスト4",[2]点数換算表!$D$4,IF(L39="ベスト8",[2]点数換算表!$E$4,IF(L39="ベスト16",[2]点数換算表!$F$4,""))))))</f>
        <v>100</v>
      </c>
      <c r="N39" s="12" t="s">
        <v>135</v>
      </c>
      <c r="O39" s="11">
        <f>IF(N39="",0,IF(N39="優勝",[2]点数換算表!$B$5,IF(N39="準優勝",[2]点数換算表!$C$5,IF(N39="ベスト4",[2]点数換算表!$D$5,IF(N39="ベスト8",[2]点数換算表!$E$5,IF(N39="ベスト16",[2]点数換算表!$F$5,IF(N39="ベスト32",[2]点数換算表!$G$5,"")))))))</f>
        <v>50</v>
      </c>
      <c r="P39" s="12" t="s">
        <v>135</v>
      </c>
      <c r="Q39" s="11">
        <f>IF(P39="",0,IF(P39="優勝",[2]点数換算表!$B$6,IF(P39="準優勝",[2]点数換算表!$C$6,IF(P39="ベスト4",[2]点数換算表!$D$6,IF(P39="ベスト8",[2]点数換算表!$E$6,IF(P39="ベスト16",[2]点数換算表!$F$6,IF(P39="ベスト32",[2]点数換算表!$G$6,"")))))))</f>
        <v>100</v>
      </c>
      <c r="R39" s="12"/>
      <c r="S39" s="11">
        <f>IF(R39="",0,IF(R39="優勝",[2]点数換算表!$B$7,IF(R39="準優勝",[2]点数換算表!$C$7,IF(R39="ベスト4",[2]点数換算表!$D$7,IF(R39="ベスト8",[2]点数換算表!$E$7,[2]点数換算表!$F$7)))))</f>
        <v>0</v>
      </c>
      <c r="T39" s="12"/>
      <c r="U39" s="11">
        <f>IF(T39="",0,IF(T39="優勝",[2]点数換算表!$B$8,IF(T39="準優勝",[2]点数換算表!$C$8,IF(T39="ベスト4",[2]点数換算表!$D$8,IF(T39="ベスト8",[2]点数換算表!$E$8,[2]点数換算表!$F$8)))))</f>
        <v>0</v>
      </c>
      <c r="V39" s="12"/>
      <c r="W39" s="23">
        <f>IF(V39="",0,IF(V39="優勝",[2]点数換算表!$B$13,IF(V39="準優勝",[2]点数換算表!$C$13,IF(V39="ベスト4",[2]点数換算表!$D$13,[2]点数換算表!$E$13))))</f>
        <v>0</v>
      </c>
      <c r="X39" s="12"/>
      <c r="Y39" s="11">
        <f>IF(X39="",0,IF(X39="優勝",[2]点数換算表!$B$14,IF(X39="準優勝",[2]点数換算表!$C$14,IF(X39="ベスト4",[2]点数換算表!$D$14,[2]点数換算表!$E$14))))</f>
        <v>0</v>
      </c>
      <c r="Z39" s="12" t="s">
        <v>7</v>
      </c>
      <c r="AA39" s="11">
        <f>IF(Z39="",0,IF(Z39="優勝",[2]点数換算表!$B$15,IF(Z39="準優勝",[2]点数換算表!$C$15,IF(Z39="ベスト4",[2]点数換算表!$D$15,IF(Z39="ベスト8",[2]点数換算表!$E$15,IF(Z39="ベスト16",[2]点数換算表!$F$15,""))))))</f>
        <v>16</v>
      </c>
      <c r="AB39" s="12"/>
      <c r="AC39" s="11">
        <f>IF(AB39="",0,IF(AB39="優勝",[2]点数換算表!$B$16,IF(AB39="準優勝",[2]点数換算表!$C$16,IF(AB39="ベスト4",[2]点数換算表!$D$16,IF(AB39="ベスト8",[2]点数換算表!$E$16,IF(AB39="ベスト16",[2]点数換算表!$F$16,IF(AB39="ベスト32",[2]点数換算表!$G$16,"")))))))</f>
        <v>0</v>
      </c>
      <c r="AD39" s="12"/>
      <c r="AE39" s="11">
        <f>IF(AD39="",0,IF(AD39="優勝",[2]点数換算表!$B$17,IF(AD39="準優勝",[2]点数換算表!$C$17,IF(AD39="ベスト4",[2]点数換算表!$D$17,IF(AD39="ベスト8",[2]点数換算表!$E$17,IF(AD39="ベスト16",[2]点数換算表!$F$17,IF(AD39="ベスト32",[2]点数換算表!$G$17,"")))))))</f>
        <v>0</v>
      </c>
      <c r="AF39" s="12"/>
      <c r="AG39" s="11">
        <f>IF(AF39="",0,IF(AF39="優勝",[2]点数換算表!$B$18,IF(AF39="準優勝",[2]点数換算表!$C$18,IF(AF39="ベスト4",[2]点数換算表!$D$18,IF(AF39="ベスト8",[2]点数換算表!$E$18,[2]点数換算表!$F$18)))))</f>
        <v>0</v>
      </c>
      <c r="AH39" s="12"/>
      <c r="AI39" s="11">
        <f>IF(AH39="",0,IF(AH39="優勝",[2]点数換算表!$B$19,IF(AH39="準優勝",[2]点数換算表!$C$19,IF(AH39="ベスト4",[2]点数換算表!$D$19,IF(AH39="ベスト8",[2]点数換算表!$E$19,[2]点数換算表!$F$19)))))</f>
        <v>0</v>
      </c>
    </row>
    <row r="40" spans="1:35">
      <c r="A40" s="13">
        <v>37</v>
      </c>
      <c r="B40" s="12" t="s">
        <v>713</v>
      </c>
      <c r="C40" s="12" t="s">
        <v>716</v>
      </c>
      <c r="D40" s="12">
        <v>1</v>
      </c>
      <c r="E40" s="18" t="s">
        <v>179</v>
      </c>
      <c r="F40" s="27" t="s">
        <v>540</v>
      </c>
      <c r="G40" s="11">
        <f t="shared" si="0"/>
        <v>250</v>
      </c>
      <c r="H40" s="12"/>
      <c r="I40" s="23">
        <f>IF(H40="",0,IF(H40="優勝",[2]点数換算表!$B$2,IF(H40="準優勝",[2]点数換算表!$C$2,IF(H40="ベスト4",[2]点数換算表!$D$2,[2]点数換算表!$E$2))))</f>
        <v>0</v>
      </c>
      <c r="J40" s="12"/>
      <c r="K40" s="11">
        <f>IF(J40="",0,IF(J40="優勝",[2]点数換算表!$B$3,IF(J40="準優勝",[2]点数換算表!$C$3,IF(J40="ベスト4",[2]点数換算表!$D$3,[2]点数換算表!$E$3))))</f>
        <v>0</v>
      </c>
      <c r="L40" s="12"/>
      <c r="M40" s="11">
        <f>IF(L40="",0,IF(L40="優勝",[2]点数換算表!$B$4,IF(L40="準優勝",[2]点数換算表!$C$4,IF(L40="ベスト4",[2]点数換算表!$D$4,IF(L40="ベスト8",[2]点数換算表!$E$4,IF(L40="ベスト16",[2]点数換算表!$F$4,""))))))</f>
        <v>0</v>
      </c>
      <c r="N40" s="12" t="s">
        <v>9</v>
      </c>
      <c r="O40" s="11">
        <f>IF(N40="",0,IF(N40="優勝",[2]点数換算表!$B$5,IF(N40="準優勝",[2]点数換算表!$C$5,IF(N40="ベスト4",[2]点数換算表!$D$5,IF(N40="ベスト8",[2]点数換算表!$E$5,IF(N40="ベスト16",[2]点数換算表!$F$5,IF(N40="ベスト32",[2]点数換算表!$G$5,"")))))))</f>
        <v>150</v>
      </c>
      <c r="P40" s="12" t="s">
        <v>135</v>
      </c>
      <c r="Q40" s="11">
        <f>IF(P40="",0,IF(P40="優勝",[2]点数換算表!$B$6,IF(P40="準優勝",[2]点数換算表!$C$6,IF(P40="ベスト4",[2]点数換算表!$D$6,IF(P40="ベスト8",[2]点数換算表!$E$6,IF(P40="ベスト16",[2]点数換算表!$F$6,IF(P40="ベスト32",[2]点数換算表!$G$6,"")))))))</f>
        <v>100</v>
      </c>
      <c r="R40" s="12"/>
      <c r="S40" s="11">
        <f>IF(R40="",0,IF(R40="優勝",[2]点数換算表!$B$7,IF(R40="準優勝",[2]点数換算表!$C$7,IF(R40="ベスト4",[2]点数換算表!$D$7,IF(R40="ベスト8",[2]点数換算表!$E$7,[2]点数換算表!$F$7)))))</f>
        <v>0</v>
      </c>
      <c r="T40" s="12"/>
      <c r="U40" s="11">
        <f>IF(T40="",0,IF(T40="優勝",[2]点数換算表!$B$8,IF(T40="準優勝",[2]点数換算表!$C$8,IF(T40="ベスト4",[2]点数換算表!$D$8,IF(T40="ベスト8",[2]点数換算表!$E$8,[2]点数換算表!$F$8)))))</f>
        <v>0</v>
      </c>
      <c r="V40" s="12"/>
      <c r="W40" s="23">
        <f>IF(V40="",0,IF(V40="優勝",[2]点数換算表!$B$13,IF(V40="準優勝",[2]点数換算表!$C$13,IF(V40="ベスト4",[2]点数換算表!$D$13,[2]点数換算表!$E$13))))</f>
        <v>0</v>
      </c>
      <c r="X40" s="12"/>
      <c r="Y40" s="11">
        <f>IF(X40="",0,IF(X40="優勝",[2]点数換算表!$B$14,IF(X40="準優勝",[2]点数換算表!$C$14,IF(X40="ベスト4",[2]点数換算表!$D$14,[2]点数換算表!$E$14))))</f>
        <v>0</v>
      </c>
      <c r="Z40" s="12"/>
      <c r="AA40" s="11">
        <f>IF(Z40="",0,IF(Z40="優勝",[2]点数換算表!$B$15,IF(Z40="準優勝",[2]点数換算表!$C$15,IF(Z40="ベスト4",[2]点数換算表!$D$15,IF(Z40="ベスト8",[2]点数換算表!$E$15,IF(Z40="ベスト16",[2]点数換算表!$F$15,""))))))</f>
        <v>0</v>
      </c>
      <c r="AB40" s="12"/>
      <c r="AC40" s="11">
        <f>IF(AB40="",0,IF(AB40="優勝",[2]点数換算表!$B$16,IF(AB40="準優勝",[2]点数換算表!$C$16,IF(AB40="ベスト4",[2]点数換算表!$D$16,IF(AB40="ベスト8",[2]点数換算表!$E$16,IF(AB40="ベスト16",[2]点数換算表!$F$16,IF(AB40="ベスト32",[2]点数換算表!$G$16,"")))))))</f>
        <v>0</v>
      </c>
      <c r="AD40" s="12"/>
      <c r="AE40" s="11">
        <f>IF(AD40="",0,IF(AD40="優勝",[2]点数換算表!$B$17,IF(AD40="準優勝",[2]点数換算表!$C$17,IF(AD40="ベスト4",[2]点数換算表!$D$17,IF(AD40="ベスト8",[2]点数換算表!$E$17,IF(AD40="ベスト16",[2]点数換算表!$F$17,IF(AD40="ベスト32",[2]点数換算表!$G$17,"")))))))</f>
        <v>0</v>
      </c>
      <c r="AF40" s="12"/>
      <c r="AG40" s="11">
        <f>IF(AF40="",0,IF(AF40="優勝",[2]点数換算表!$B$18,IF(AF40="準優勝",[2]点数換算表!$C$18,IF(AF40="ベスト4",[2]点数換算表!$D$18,IF(AF40="ベスト8",[2]点数換算表!$E$18,[2]点数換算表!$F$18)))))</f>
        <v>0</v>
      </c>
      <c r="AH40" s="12"/>
      <c r="AI40" s="11">
        <f>IF(AH40="",0,IF(AH40="優勝",[2]点数換算表!$B$19,IF(AH40="準優勝",[2]点数換算表!$C$19,IF(AH40="ベスト4",[2]点数換算表!$D$19,IF(AH40="ベスト8",[2]点数換算表!$E$19,[2]点数換算表!$F$19)))))</f>
        <v>0</v>
      </c>
    </row>
    <row r="41" spans="1:35">
      <c r="A41" s="13">
        <v>38</v>
      </c>
      <c r="B41" s="12" t="s">
        <v>67</v>
      </c>
      <c r="C41" s="12" t="s">
        <v>49</v>
      </c>
      <c r="D41" s="12">
        <v>3</v>
      </c>
      <c r="E41" s="16" t="s">
        <v>177</v>
      </c>
      <c r="F41" s="26" t="s">
        <v>539</v>
      </c>
      <c r="G41" s="11">
        <f t="shared" si="0"/>
        <v>230</v>
      </c>
      <c r="H41" s="12"/>
      <c r="I41" s="23">
        <f>IF(H41="",0,IF(H41="優勝",[2]点数換算表!$B$2,IF(H41="準優勝",[2]点数換算表!$C$2,IF(H41="ベスト4",[2]点数換算表!$D$2,[2]点数換算表!$E$2))))</f>
        <v>0</v>
      </c>
      <c r="J41" s="12"/>
      <c r="K41" s="11">
        <f>IF(J41="",0,IF(J41="優勝",[2]点数換算表!$B$3,IF(J41="準優勝",[2]点数換算表!$C$3,IF(J41="ベスト4",[2]点数換算表!$D$3,[2]点数換算表!$E$3))))</f>
        <v>0</v>
      </c>
      <c r="L41" s="12"/>
      <c r="M41" s="11">
        <f>IF(L41="",0,IF(L41="優勝",[2]点数換算表!$B$4,IF(L41="準優勝",[2]点数換算表!$C$4,IF(L41="ベスト4",[2]点数換算表!$D$4,IF(L41="ベスト8",[2]点数換算表!$E$4,IF(L41="ベスト16",[2]点数換算表!$F$4,""))))))</f>
        <v>0</v>
      </c>
      <c r="N41" s="12" t="s">
        <v>135</v>
      </c>
      <c r="O41" s="11">
        <f>IF(N41="",0,IF(N41="優勝",[2]点数換算表!$B$5,IF(N41="準優勝",[2]点数換算表!$C$5,IF(N41="ベスト4",[2]点数換算表!$D$5,IF(N41="ベスト8",[2]点数換算表!$E$5,IF(N41="ベスト16",[2]点数換算表!$F$5,IF(N41="ベスト32",[2]点数換算表!$G$5,"")))))))</f>
        <v>50</v>
      </c>
      <c r="P41" s="12" t="s">
        <v>135</v>
      </c>
      <c r="Q41" s="11">
        <f>IF(P41="",0,IF(P41="優勝",[2]点数換算表!$B$6,IF(P41="準優勝",[2]点数換算表!$C$6,IF(P41="ベスト4",[2]点数換算表!$D$6,IF(P41="ベスト8",[2]点数換算表!$E$6,IF(P41="ベスト16",[2]点数換算表!$F$6,IF(P41="ベスト32",[2]点数換算表!$G$6,"")))))))</f>
        <v>100</v>
      </c>
      <c r="R41" s="12"/>
      <c r="S41" s="11">
        <f>IF(R41="",0,IF(R41="優勝",[2]点数換算表!$B$7,IF(R41="準優勝",[2]点数換算表!$C$7,IF(R41="ベスト4",[2]点数換算表!$D$7,IF(R41="ベスト8",[2]点数換算表!$E$7,[2]点数換算表!$F$7)))))</f>
        <v>0</v>
      </c>
      <c r="T41" s="12"/>
      <c r="U41" s="11">
        <f>IF(T41="",0,IF(T41="優勝",[2]点数換算表!$B$8,IF(T41="準優勝",[2]点数換算表!$C$8,IF(T41="ベスト4",[2]点数換算表!$D$8,IF(T41="ベスト8",[2]点数換算表!$E$8,[2]点数換算表!$F$8)))))</f>
        <v>0</v>
      </c>
      <c r="V41" s="12"/>
      <c r="W41" s="23">
        <f>IF(V41="",0,IF(V41="優勝",[2]点数換算表!$B$13,IF(V41="準優勝",[2]点数換算表!$C$13,IF(V41="ベスト4",[2]点数換算表!$D$13,[2]点数換算表!$E$13))))</f>
        <v>0</v>
      </c>
      <c r="X41" s="12"/>
      <c r="Y41" s="11">
        <f>IF(X41="",0,IF(X41="優勝",[2]点数換算表!$B$14,IF(X41="準優勝",[2]点数換算表!$C$14,IF(X41="ベスト4",[2]点数換算表!$D$14,[2]点数換算表!$E$14))))</f>
        <v>0</v>
      </c>
      <c r="Z41" s="12"/>
      <c r="AA41" s="11">
        <f>IF(Z41="",0,IF(Z41="優勝",[2]点数換算表!$B$15,IF(Z41="準優勝",[2]点数換算表!$C$15,IF(Z41="ベスト4",[2]点数換算表!$D$15,IF(Z41="ベスト8",[2]点数換算表!$E$15,IF(Z41="ベスト16",[2]点数換算表!$F$15,""))))))</f>
        <v>0</v>
      </c>
      <c r="AB41" s="12" t="s">
        <v>7</v>
      </c>
      <c r="AC41" s="11">
        <f>IF(AB41="",0,IF(AB41="優勝",[2]点数換算表!$B$16,IF(AB41="準優勝",[2]点数換算表!$C$16,IF(AB41="ベスト4",[2]点数換算表!$D$16,IF(AB41="ベスト8",[2]点数換算表!$E$16,IF(AB41="ベスト16",[2]点数換算表!$F$16,IF(AB41="ベスト32",[2]点数換算表!$G$16,"")))))))</f>
        <v>80</v>
      </c>
      <c r="AD41" s="12"/>
      <c r="AE41" s="11">
        <f>IF(AD41="",0,IF(AD41="優勝",[2]点数換算表!$B$17,IF(AD41="準優勝",[2]点数換算表!$C$17,IF(AD41="ベスト4",[2]点数換算表!$D$17,IF(AD41="ベスト8",[2]点数換算表!$E$17,IF(AD41="ベスト16",[2]点数換算表!$F$17,IF(AD41="ベスト32",[2]点数換算表!$G$17,"")))))))</f>
        <v>0</v>
      </c>
      <c r="AF41" s="12"/>
      <c r="AG41" s="11">
        <f>IF(AF41="",0,IF(AF41="優勝",[2]点数換算表!$B$18,IF(AF41="準優勝",[2]点数換算表!$C$18,IF(AF41="ベスト4",[2]点数換算表!$D$18,IF(AF41="ベスト8",[2]点数換算表!$E$18,[2]点数換算表!$F$18)))))</f>
        <v>0</v>
      </c>
      <c r="AH41" s="12"/>
      <c r="AI41" s="11">
        <f>IF(AH41="",0,IF(AH41="優勝",[2]点数換算表!$B$19,IF(AH41="準優勝",[2]点数換算表!$C$19,IF(AH41="ベスト4",[2]点数換算表!$D$19,IF(AH41="ベスト8",[2]点数換算表!$E$19,[2]点数換算表!$F$19)))))</f>
        <v>0</v>
      </c>
    </row>
    <row r="42" spans="1:35">
      <c r="A42" s="13">
        <v>39</v>
      </c>
      <c r="B42" s="12" t="s">
        <v>226</v>
      </c>
      <c r="C42" s="12" t="s">
        <v>178</v>
      </c>
      <c r="D42" s="12">
        <v>1</v>
      </c>
      <c r="E42" s="18" t="s">
        <v>179</v>
      </c>
      <c r="F42" s="27" t="s">
        <v>540</v>
      </c>
      <c r="G42" s="11">
        <f t="shared" si="0"/>
        <v>210</v>
      </c>
      <c r="H42" s="12"/>
      <c r="I42" s="23">
        <f>IF(H42="",0,IF(H42="優勝",[2]点数換算表!$B$2,IF(H42="準優勝",[2]点数換算表!$C$2,IF(H42="ベスト4",[2]点数換算表!$D$2,[2]点数換算表!$E$2))))</f>
        <v>0</v>
      </c>
      <c r="J42" s="12"/>
      <c r="K42" s="11">
        <f>IF(J42="",0,IF(J42="優勝",[2]点数換算表!$B$3,IF(J42="準優勝",[2]点数換算表!$C$3,IF(J42="ベスト4",[2]点数換算表!$D$3,[2]点数換算表!$E$3))))</f>
        <v>0</v>
      </c>
      <c r="L42" s="12"/>
      <c r="M42" s="11">
        <f>IF(L42="",0,IF(L42="優勝",[2]点数換算表!$B$4,IF(L42="準優勝",[2]点数換算表!$C$4,IF(L42="ベスト4",[2]点数換算表!$D$4,IF(L42="ベスト8",[2]点数換算表!$E$4,IF(L42="ベスト16",[2]点数換算表!$F$4,""))))))</f>
        <v>0</v>
      </c>
      <c r="N42" s="12" t="s">
        <v>135</v>
      </c>
      <c r="O42" s="11">
        <f>IF(N42="",0,IF(N42="優勝",[2]点数換算表!$B$5,IF(N42="準優勝",[2]点数換算表!$C$5,IF(N42="ベスト4",[2]点数換算表!$D$5,IF(N42="ベスト8",[2]点数換算表!$E$5,IF(N42="ベスト16",[2]点数換算表!$F$5,IF(N42="ベスト32",[2]点数換算表!$G$5,"")))))))</f>
        <v>50</v>
      </c>
      <c r="P42" s="12"/>
      <c r="Q42" s="11">
        <f>IF(P42="",0,IF(P42="優勝",[2]点数換算表!$B$6,IF(P42="準優勝",[2]点数換算表!$C$6,IF(P42="ベスト4",[2]点数換算表!$D$6,IF(P42="ベスト8",[2]点数換算表!$E$6,IF(P42="ベスト16",[2]点数換算表!$F$6,IF(P42="ベスト32",[2]点数換算表!$G$6,"")))))))</f>
        <v>0</v>
      </c>
      <c r="R42" s="12"/>
      <c r="S42" s="11">
        <f>IF(R42="",0,IF(R42="優勝",[2]点数換算表!$B$7,IF(R42="準優勝",[2]点数換算表!$C$7,IF(R42="ベスト4",[2]点数換算表!$D$7,IF(R42="ベスト8",[2]点数換算表!$E$7,[2]点数換算表!$F$7)))))</f>
        <v>0</v>
      </c>
      <c r="T42" s="12"/>
      <c r="U42" s="11">
        <f>IF(T42="",0,IF(T42="優勝",[2]点数換算表!$B$8,IF(T42="準優勝",[2]点数換算表!$C$8,IF(T42="ベスト4",[2]点数換算表!$D$8,IF(T42="ベスト8",[2]点数換算表!$E$8,[2]点数換算表!$F$8)))))</f>
        <v>0</v>
      </c>
      <c r="V42" s="12"/>
      <c r="W42" s="23">
        <f>IF(V42="",0,IF(V42="優勝",[2]点数換算表!$B$13,IF(V42="準優勝",[2]点数換算表!$C$13,IF(V42="ベスト4",[2]点数換算表!$D$13,[2]点数換算表!$E$13))))</f>
        <v>0</v>
      </c>
      <c r="X42" s="12" t="s">
        <v>6</v>
      </c>
      <c r="Y42" s="11">
        <f>IF(X42="",0,IF(X42="優勝",[2]点数換算表!$B$14,IF(X42="準優勝",[2]点数換算表!$C$14,IF(X42="ベスト4",[2]点数換算表!$D$14,[2]点数換算表!$E$14))))</f>
        <v>80</v>
      </c>
      <c r="Z42" s="12"/>
      <c r="AA42" s="11">
        <f>IF(Z42="",0,IF(Z42="優勝",[2]点数換算表!$B$15,IF(Z42="準優勝",[2]点数換算表!$C$15,IF(Z42="ベスト4",[2]点数換算表!$D$15,IF(Z42="ベスト8",[2]点数換算表!$E$15,IF(Z42="ベスト16",[2]点数換算表!$F$15,""))))))</f>
        <v>0</v>
      </c>
      <c r="AB42" s="12"/>
      <c r="AC42" s="11">
        <f>IF(AB42="",0,IF(AB42="優勝",[2]点数換算表!$B$16,IF(AB42="準優勝",[2]点数換算表!$C$16,IF(AB42="ベスト4",[2]点数換算表!$D$16,IF(AB42="ベスト8",[2]点数換算表!$E$16,IF(AB42="ベスト16",[2]点数換算表!$F$16,IF(AB42="ベスト32",[2]点数換算表!$G$16,"")))))))</f>
        <v>0</v>
      </c>
      <c r="AD42" s="12" t="s">
        <v>135</v>
      </c>
      <c r="AE42" s="11">
        <f>IF(AD42="",0,IF(AD42="優勝",[2]点数換算表!$B$17,IF(AD42="準優勝",[2]点数換算表!$C$17,IF(AD42="ベスト4",[2]点数換算表!$D$17,IF(AD42="ベスト8",[2]点数換算表!$E$17,IF(AD42="ベスト16",[2]点数換算表!$F$17,IF(AD42="ベスト32",[2]点数換算表!$G$17,"")))))))</f>
        <v>80</v>
      </c>
      <c r="AF42" s="12"/>
      <c r="AG42" s="11">
        <f>IF(AF42="",0,IF(AF42="優勝",[2]点数換算表!$B$18,IF(AF42="準優勝",[2]点数換算表!$C$18,IF(AF42="ベスト4",[2]点数換算表!$D$18,IF(AF42="ベスト8",[2]点数換算表!$E$18,[2]点数換算表!$F$18)))))</f>
        <v>0</v>
      </c>
      <c r="AH42" s="12"/>
      <c r="AI42" s="11">
        <f>IF(AH42="",0,IF(AH42="優勝",[2]点数換算表!$B$19,IF(AH42="準優勝",[2]点数換算表!$C$19,IF(AH42="ベスト4",[2]点数換算表!$D$19,IF(AH42="ベスト8",[2]点数換算表!$E$19,[2]点数換算表!$F$19)))))</f>
        <v>0</v>
      </c>
    </row>
    <row r="43" spans="1:35">
      <c r="A43" s="13">
        <v>40</v>
      </c>
      <c r="B43" s="12" t="s">
        <v>363</v>
      </c>
      <c r="C43" s="12" t="s">
        <v>334</v>
      </c>
      <c r="D43" s="12">
        <v>2</v>
      </c>
      <c r="E43" s="21" t="s">
        <v>333</v>
      </c>
      <c r="F43" s="27" t="s">
        <v>540</v>
      </c>
      <c r="G43" s="11">
        <f t="shared" ref="G43:G84" si="1">MAX(I43,K43)+SUM(M43:U43)+MAX(W43,Y43)+SUM(AA43:AI43)</f>
        <v>208</v>
      </c>
      <c r="H43" s="12"/>
      <c r="I43" s="23">
        <f>IF(H43="",0,IF(H43="優勝",[2]点数換算表!$B$2,IF(H43="準優勝",[2]点数換算表!$C$2,IF(H43="ベスト4",[2]点数換算表!$D$2,[2]点数換算表!$E$2))))</f>
        <v>0</v>
      </c>
      <c r="J43" s="12"/>
      <c r="K43" s="11">
        <f>IF(J43="",0,IF(J43="優勝",[2]点数換算表!$B$3,IF(J43="準優勝",[2]点数換算表!$C$3,IF(J43="ベスト4",[2]点数換算表!$D$3,[2]点数換算表!$E$3))))</f>
        <v>0</v>
      </c>
      <c r="L43" s="12" t="s">
        <v>9</v>
      </c>
      <c r="M43" s="11">
        <f>IF(L43="",0,IF(L43="優勝",[2]点数換算表!$B$4,IF(L43="準優勝",[2]点数換算表!$C$4,IF(L43="ベスト4",[2]点数換算表!$D$4,IF(L43="ベスト8",[2]点数換算表!$E$4,IF(L43="ベスト16",[2]点数換算表!$F$4,""))))))</f>
        <v>40</v>
      </c>
      <c r="N43" s="12"/>
      <c r="O43" s="11">
        <f>IF(N43="",0,IF(N43="優勝",[2]点数換算表!$B$5,IF(N43="準優勝",[2]点数換算表!$C$5,IF(N43="ベスト4",[2]点数換算表!$D$5,IF(N43="ベスト8",[2]点数換算表!$E$5,IF(N43="ベスト16",[2]点数換算表!$F$5,IF(N43="ベスト32",[2]点数換算表!$G$5,"")))))))</f>
        <v>0</v>
      </c>
      <c r="P43" s="12"/>
      <c r="Q43" s="11">
        <f>IF(P43="",0,IF(P43="優勝",[2]点数換算表!$B$6,IF(P43="準優勝",[2]点数換算表!$C$6,IF(P43="ベスト4",[2]点数換算表!$D$6,IF(P43="ベスト8",[2]点数換算表!$E$6,IF(P43="ベスト16",[2]点数換算表!$F$6,IF(P43="ベスト32",[2]点数換算表!$G$6,"")))))))</f>
        <v>0</v>
      </c>
      <c r="R43" s="12"/>
      <c r="S43" s="11">
        <f>IF(R43="",0,IF(R43="優勝",[2]点数換算表!$B$7,IF(R43="準優勝",[2]点数換算表!$C$7,IF(R43="ベスト4",[2]点数換算表!$D$7,IF(R43="ベスト8",[2]点数換算表!$E$7,[2]点数換算表!$F$7)))))</f>
        <v>0</v>
      </c>
      <c r="T43" s="12"/>
      <c r="U43" s="11">
        <f>IF(T43="",0,IF(T43="優勝",[2]点数換算表!$B$8,IF(T43="準優勝",[2]点数換算表!$C$8,IF(T43="ベスト4",[2]点数換算表!$D$8,IF(T43="ベスト8",[2]点数換算表!$E$8,[2]点数換算表!$F$8)))))</f>
        <v>0</v>
      </c>
      <c r="V43" s="12"/>
      <c r="W43" s="23">
        <f>IF(V43="",0,IF(V43="優勝",[2]点数換算表!$B$13,IF(V43="準優勝",[2]点数換算表!$C$13,IF(V43="ベスト4",[2]点数換算表!$D$13,[2]点数換算表!$E$13))))</f>
        <v>0</v>
      </c>
      <c r="X43" s="12"/>
      <c r="Y43" s="11">
        <f>IF(X43="",0,IF(X43="優勝",[2]点数換算表!$B$14,IF(X43="準優勝",[2]点数換算表!$C$14,IF(X43="ベスト4",[2]点数換算表!$D$14,[2]点数換算表!$E$14))))</f>
        <v>0</v>
      </c>
      <c r="Z43" s="12" t="s">
        <v>6</v>
      </c>
      <c r="AA43" s="11">
        <f>IF(Z43="",0,IF(Z43="優勝",[2]点数換算表!$B$15,IF(Z43="準優勝",[2]点数換算表!$C$15,IF(Z43="ベスト4",[2]点数換算表!$D$15,IF(Z43="ベスト8",[2]点数換算表!$E$15,IF(Z43="ベスト16",[2]点数換算表!$F$15,""))))))</f>
        <v>48</v>
      </c>
      <c r="AB43" s="12" t="s">
        <v>9</v>
      </c>
      <c r="AC43" s="11">
        <f>IF(AB43="",0,IF(AB43="優勝",[2]点数換算表!$B$16,IF(AB43="準優勝",[2]点数換算表!$C$16,IF(AB43="ベスト4",[2]点数換算表!$D$16,IF(AB43="ベスト8",[2]点数換算表!$E$16,IF(AB43="ベスト16",[2]点数換算表!$F$16,IF(AB43="ベスト32",[2]点数換算表!$G$16,"")))))))</f>
        <v>120</v>
      </c>
      <c r="AD43" s="12"/>
      <c r="AE43" s="11">
        <f>IF(AD43="",0,IF(AD43="優勝",[2]点数換算表!$B$17,IF(AD43="準優勝",[2]点数換算表!$C$17,IF(AD43="ベスト4",[2]点数換算表!$D$17,IF(AD43="ベスト8",[2]点数換算表!$E$17,IF(AD43="ベスト16",[2]点数換算表!$F$17,IF(AD43="ベスト32",[2]点数換算表!$G$17,"")))))))</f>
        <v>0</v>
      </c>
      <c r="AF43" s="12"/>
      <c r="AG43" s="11">
        <f>IF(AF43="",0,IF(AF43="優勝",[2]点数換算表!$B$18,IF(AF43="準優勝",[2]点数換算表!$C$18,IF(AF43="ベスト4",[2]点数換算表!$D$18,IF(AF43="ベスト8",[2]点数換算表!$E$18,[2]点数換算表!$F$18)))))</f>
        <v>0</v>
      </c>
      <c r="AH43" s="12"/>
      <c r="AI43" s="11">
        <f>IF(AH43="",0,IF(AH43="優勝",[2]点数換算表!$B$19,IF(AH43="準優勝",[2]点数換算表!$C$19,IF(AH43="ベスト4",[2]点数換算表!$D$19,IF(AH43="ベスト8",[2]点数換算表!$E$19,[2]点数換算表!$F$19)))))</f>
        <v>0</v>
      </c>
    </row>
    <row r="44" spans="1:35">
      <c r="A44" s="13">
        <v>41</v>
      </c>
      <c r="B44" s="13" t="s">
        <v>762</v>
      </c>
      <c r="C44" s="13" t="s">
        <v>763</v>
      </c>
      <c r="D44" s="13">
        <v>1</v>
      </c>
      <c r="E44" s="16" t="s">
        <v>177</v>
      </c>
      <c r="F44" s="26" t="s">
        <v>539</v>
      </c>
      <c r="G44" s="11">
        <f t="shared" si="1"/>
        <v>200</v>
      </c>
      <c r="H44" s="12"/>
      <c r="I44" s="23">
        <f>IF(H44="",0,IF(H44="優勝",[2]点数換算表!$B$2,IF(H44="準優勝",[2]点数換算表!$C$2,IF(H44="ベスト4",[2]点数換算表!$D$2,[2]点数換算表!$E$2))))</f>
        <v>0</v>
      </c>
      <c r="J44" s="12"/>
      <c r="K44" s="11">
        <f>IF(J44="",0,IF(J44="優勝",[2]点数換算表!$B$3,IF(J44="準優勝",[2]点数換算表!$C$3,IF(J44="ベスト4",[2]点数換算表!$D$3,[2]点数換算表!$E$3))))</f>
        <v>0</v>
      </c>
      <c r="L44" s="12"/>
      <c r="M44" s="11">
        <f>IF(L44="",0,IF(L44="優勝",[2]点数換算表!$B$4,IF(L44="準優勝",[2]点数換算表!$C$4,IF(L44="ベスト4",[2]点数換算表!$D$4,IF(L44="ベスト8",[2]点数換算表!$E$4,IF(L44="ベスト16",[2]点数換算表!$F$4,""))))))</f>
        <v>0</v>
      </c>
      <c r="N44" s="12" t="s">
        <v>7</v>
      </c>
      <c r="O44" s="11">
        <f>IF(N44="",0,IF(N44="優勝",[2]点数換算表!$B$5,IF(N44="準優勝",[2]点数換算表!$C$5,IF(N44="ベスト4",[2]点数換算表!$D$5,IF(N44="ベスト8",[2]点数換算表!$E$5,IF(N44="ベスト16",[2]点数換算表!$F$5,IF(N44="ベスト32",[2]点数換算表!$G$5,"")))))))</f>
        <v>100</v>
      </c>
      <c r="P44" s="12" t="s">
        <v>135</v>
      </c>
      <c r="Q44" s="11">
        <f>IF(P44="",0,IF(P44="優勝",[2]点数換算表!$B$6,IF(P44="準優勝",[2]点数換算表!$C$6,IF(P44="ベスト4",[2]点数換算表!$D$6,IF(P44="ベスト8",[2]点数換算表!$E$6,IF(P44="ベスト16",[2]点数換算表!$F$6,IF(P44="ベスト32",[2]点数換算表!$G$6,"")))))))</f>
        <v>100</v>
      </c>
      <c r="R44" s="12"/>
      <c r="S44" s="11">
        <f>IF(R44="",0,IF(R44="優勝",[2]点数換算表!$B$7,IF(R44="準優勝",[2]点数換算表!$C$7,IF(R44="ベスト4",[2]点数換算表!$D$7,IF(R44="ベスト8",[2]点数換算表!$E$7,[2]点数換算表!$F$7)))))</f>
        <v>0</v>
      </c>
      <c r="T44" s="12"/>
      <c r="U44" s="11">
        <f>IF(T44="",0,IF(T44="優勝",[2]点数換算表!$B$8,IF(T44="準優勝",[2]点数換算表!$C$8,IF(T44="ベスト4",[2]点数換算表!$D$8,IF(T44="ベスト8",[2]点数換算表!$E$8,[2]点数換算表!$F$8)))))</f>
        <v>0</v>
      </c>
      <c r="V44" s="12"/>
      <c r="W44" s="23">
        <f>IF(V44="",0,IF(V44="優勝",[2]点数換算表!$B$13,IF(V44="準優勝",[2]点数換算表!$C$13,IF(V44="ベスト4",[2]点数換算表!$D$13,[2]点数換算表!$E$13))))</f>
        <v>0</v>
      </c>
      <c r="X44" s="12"/>
      <c r="Y44" s="11">
        <f>IF(X44="",0,IF(X44="優勝",[2]点数換算表!$B$14,IF(X44="準優勝",[2]点数換算表!$C$14,IF(X44="ベスト4",[2]点数換算表!$D$14,[2]点数換算表!$E$14))))</f>
        <v>0</v>
      </c>
      <c r="Z44" s="12"/>
      <c r="AA44" s="11">
        <f>IF(Z44="",0,IF(Z44="優勝",[2]点数換算表!$B$15,IF(Z44="準優勝",[2]点数換算表!$C$15,IF(Z44="ベスト4",[2]点数換算表!$D$15,IF(Z44="ベスト8",[2]点数換算表!$E$15,IF(Z44="ベスト16",[2]点数換算表!$F$15,""))))))</f>
        <v>0</v>
      </c>
      <c r="AB44" s="12"/>
      <c r="AC44" s="11">
        <f>IF(AB44="",0,IF(AB44="優勝",[2]点数換算表!$B$16,IF(AB44="準優勝",[2]点数換算表!$C$16,IF(AB44="ベスト4",[2]点数換算表!$D$16,IF(AB44="ベスト8",[2]点数換算表!$E$16,IF(AB44="ベスト16",[2]点数換算表!$F$16,IF(AB44="ベスト32",[2]点数換算表!$G$16,"")))))))</f>
        <v>0</v>
      </c>
      <c r="AD44" s="12"/>
      <c r="AE44" s="11">
        <f>IF(AD44="",0,IF(AD44="優勝",[2]点数換算表!$B$17,IF(AD44="準優勝",[2]点数換算表!$C$17,IF(AD44="ベスト4",[2]点数換算表!$D$17,IF(AD44="ベスト8",[2]点数換算表!$E$17,IF(AD44="ベスト16",[2]点数換算表!$F$17,IF(AD44="ベスト32",[2]点数換算表!$G$17,"")))))))</f>
        <v>0</v>
      </c>
      <c r="AF44" s="12"/>
      <c r="AG44" s="11">
        <f>IF(AF44="",0,IF(AF44="優勝",[2]点数換算表!$B$18,IF(AF44="準優勝",[2]点数換算表!$C$18,IF(AF44="ベスト4",[2]点数換算表!$D$18,IF(AF44="ベスト8",[2]点数換算表!$E$18,[2]点数換算表!$F$18)))))</f>
        <v>0</v>
      </c>
      <c r="AH44" s="12"/>
      <c r="AI44" s="11">
        <f>IF(AH44="",0,IF(AH44="優勝",[2]点数換算表!$B$19,IF(AH44="準優勝",[2]点数換算表!$C$19,IF(AH44="ベスト4",[2]点数換算表!$D$19,IF(AH44="ベスト8",[2]点数換算表!$E$19,[2]点数換算表!$F$19)))))</f>
        <v>0</v>
      </c>
    </row>
    <row r="45" spans="1:35">
      <c r="A45" s="13">
        <v>42</v>
      </c>
      <c r="B45" s="12" t="s">
        <v>146</v>
      </c>
      <c r="C45" s="12" t="s">
        <v>71</v>
      </c>
      <c r="D45" s="12">
        <v>1</v>
      </c>
      <c r="E45" s="16" t="s">
        <v>177</v>
      </c>
      <c r="F45" s="26" t="s">
        <v>539</v>
      </c>
      <c r="G45" s="11">
        <f t="shared" si="1"/>
        <v>190</v>
      </c>
      <c r="H45" s="12"/>
      <c r="I45" s="23">
        <f>IF(H45="",0,IF(H45="優勝",[2]点数換算表!$B$2,IF(H45="準優勝",[2]点数換算表!$C$2,IF(H45="ベスト4",[2]点数換算表!$D$2,[2]点数換算表!$E$2))))</f>
        <v>0</v>
      </c>
      <c r="J45" s="12"/>
      <c r="K45" s="11">
        <f>IF(J45="",0,IF(J45="優勝",[2]点数換算表!$B$3,IF(J45="準優勝",[2]点数換算表!$C$3,IF(J45="ベスト4",[2]点数換算表!$D$3,[2]点数換算表!$E$3))))</f>
        <v>0</v>
      </c>
      <c r="L45" s="12"/>
      <c r="M45" s="11">
        <f>IF(L45="",0,IF(L45="優勝",[2]点数換算表!$B$4,IF(L45="準優勝",[2]点数換算表!$C$4,IF(L45="ベスト4",[2]点数換算表!$D$4,IF(L45="ベスト8",[2]点数換算表!$E$4,IF(L45="ベスト16",[2]点数換算表!$F$4,""))))))</f>
        <v>0</v>
      </c>
      <c r="N45" s="12" t="s">
        <v>135</v>
      </c>
      <c r="O45" s="11">
        <f>IF(N45="",0,IF(N45="優勝",[2]点数換算表!$B$5,IF(N45="準優勝",[2]点数換算表!$C$5,IF(N45="ベスト4",[2]点数換算表!$D$5,IF(N45="ベスト8",[2]点数換算表!$E$5,IF(N45="ベスト16",[2]点数換算表!$F$5,IF(N45="ベスト32",[2]点数換算表!$G$5,"")))))))</f>
        <v>50</v>
      </c>
      <c r="P45" s="12" t="s">
        <v>135</v>
      </c>
      <c r="Q45" s="11">
        <f>IF(P45="",0,IF(P45="優勝",[2]点数換算表!$B$6,IF(P45="準優勝",[2]点数換算表!$C$6,IF(P45="ベスト4",[2]点数換算表!$D$6,IF(P45="ベスト8",[2]点数換算表!$E$6,IF(P45="ベスト16",[2]点数換算表!$F$6,IF(P45="ベスト32",[2]点数換算表!$G$6,"")))))))</f>
        <v>100</v>
      </c>
      <c r="R45" s="12"/>
      <c r="S45" s="11">
        <f>IF(R45="",0,IF(R45="優勝",[2]点数換算表!$B$7,IF(R45="準優勝",[2]点数換算表!$C$7,IF(R45="ベスト4",[2]点数換算表!$D$7,IF(R45="ベスト8",[2]点数換算表!$E$7,[2]点数換算表!$F$7)))))</f>
        <v>0</v>
      </c>
      <c r="T45" s="12"/>
      <c r="U45" s="11">
        <f>IF(T45="",0,IF(T45="優勝",[2]点数換算表!$B$8,IF(T45="準優勝",[2]点数換算表!$C$8,IF(T45="ベスト4",[2]点数換算表!$D$8,IF(T45="ベスト8",[2]点数換算表!$E$8,[2]点数換算表!$F$8)))))</f>
        <v>0</v>
      </c>
      <c r="V45" s="12" t="s">
        <v>9</v>
      </c>
      <c r="W45" s="23">
        <f>IF(V45="",0,IF(V45="優勝",[2]点数換算表!$B$13,IF(V45="準優勝",[2]点数換算表!$C$13,IF(V45="ベスト4",[2]点数換算表!$D$13,[2]点数換算表!$E$13))))</f>
        <v>16</v>
      </c>
      <c r="X45" s="12" t="s">
        <v>9</v>
      </c>
      <c r="Y45" s="11">
        <f>IF(X45="",0,IF(X45="優勝",[2]点数換算表!$B$14,IF(X45="準優勝",[2]点数換算表!$C$14,IF(X45="ベスト4",[2]点数換算表!$D$14,[2]点数換算表!$E$14))))</f>
        <v>40</v>
      </c>
      <c r="Z45" s="12"/>
      <c r="AA45" s="11">
        <f>IF(Z45="",0,IF(Z45="優勝",[2]点数換算表!$B$15,IF(Z45="準優勝",[2]点数換算表!$C$15,IF(Z45="ベスト4",[2]点数換算表!$D$15,IF(Z45="ベスト8",[2]点数換算表!$E$15,IF(Z45="ベスト16",[2]点数換算表!$F$15,""))))))</f>
        <v>0</v>
      </c>
      <c r="AB45" s="12"/>
      <c r="AC45" s="11">
        <f>IF(AB45="",0,IF(AB45="優勝",[2]点数換算表!$B$16,IF(AB45="準優勝",[2]点数換算表!$C$16,IF(AB45="ベスト4",[2]点数換算表!$D$16,IF(AB45="ベスト8",[2]点数換算表!$E$16,IF(AB45="ベスト16",[2]点数換算表!$F$16,IF(AB45="ベスト32",[2]点数換算表!$G$16,"")))))))</f>
        <v>0</v>
      </c>
      <c r="AD45" s="12"/>
      <c r="AE45" s="11">
        <f>IF(AD45="",0,IF(AD45="優勝",[2]点数換算表!$B$17,IF(AD45="準優勝",[2]点数換算表!$C$17,IF(AD45="ベスト4",[2]点数換算表!$D$17,IF(AD45="ベスト8",[2]点数換算表!$E$17,IF(AD45="ベスト16",[2]点数換算表!$F$17,IF(AD45="ベスト32",[2]点数換算表!$G$17,"")))))))</f>
        <v>0</v>
      </c>
      <c r="AF45" s="12"/>
      <c r="AG45" s="11">
        <f>IF(AF45="",0,IF(AF45="優勝",[2]点数換算表!$B$18,IF(AF45="準優勝",[2]点数換算表!$C$18,IF(AF45="ベスト4",[2]点数換算表!$D$18,IF(AF45="ベスト8",[2]点数換算表!$E$18,[2]点数換算表!$F$18)))))</f>
        <v>0</v>
      </c>
      <c r="AH45" s="12"/>
      <c r="AI45" s="11">
        <f>IF(AH45="",0,IF(AH45="優勝",[2]点数換算表!$B$19,IF(AH45="準優勝",[2]点数換算表!$C$19,IF(AH45="ベスト4",[2]点数換算表!$D$19,IF(AH45="ベスト8",[2]点数換算表!$E$19,[2]点数換算表!$F$19)))))</f>
        <v>0</v>
      </c>
    </row>
    <row r="46" spans="1:35">
      <c r="A46" s="13">
        <v>43</v>
      </c>
      <c r="B46" s="12" t="s">
        <v>136</v>
      </c>
      <c r="C46" s="12" t="s">
        <v>137</v>
      </c>
      <c r="D46" s="12">
        <v>1</v>
      </c>
      <c r="E46" s="16" t="s">
        <v>177</v>
      </c>
      <c r="F46" s="26" t="s">
        <v>539</v>
      </c>
      <c r="G46" s="11">
        <f t="shared" si="1"/>
        <v>190</v>
      </c>
      <c r="H46" s="12"/>
      <c r="I46" s="23">
        <f>IF(H46="",0,IF(H46="優勝",[2]点数換算表!$B$2,IF(H46="準優勝",[2]点数換算表!$C$2,IF(H46="ベスト4",[2]点数換算表!$D$2,[2]点数換算表!$E$2))))</f>
        <v>0</v>
      </c>
      <c r="J46" s="12"/>
      <c r="K46" s="11">
        <f>IF(J46="",0,IF(J46="優勝",[2]点数換算表!$B$3,IF(J46="準優勝",[2]点数換算表!$C$3,IF(J46="ベスト4",[2]点数換算表!$D$3,[2]点数換算表!$E$3))))</f>
        <v>0</v>
      </c>
      <c r="L46" s="12"/>
      <c r="M46" s="11">
        <f>IF(L46="",0,IF(L46="優勝",[2]点数換算表!$B$4,IF(L46="準優勝",[2]点数換算表!$C$4,IF(L46="ベスト4",[2]点数換算表!$D$4,IF(L46="ベスト8",[2]点数換算表!$E$4,IF(L46="ベスト16",[2]点数換算表!$F$4,""))))))</f>
        <v>0</v>
      </c>
      <c r="N46" s="12" t="s">
        <v>135</v>
      </c>
      <c r="O46" s="11">
        <f>IF(N46="",0,IF(N46="優勝",[2]点数換算表!$B$5,IF(N46="準優勝",[2]点数換算表!$C$5,IF(N46="ベスト4",[2]点数換算表!$D$5,IF(N46="ベスト8",[2]点数換算表!$E$5,IF(N46="ベスト16",[2]点数換算表!$F$5,IF(N46="ベスト32",[2]点数換算表!$G$5,"")))))))</f>
        <v>50</v>
      </c>
      <c r="P46" s="12" t="s">
        <v>135</v>
      </c>
      <c r="Q46" s="11">
        <f>IF(P46="",0,IF(P46="優勝",[2]点数換算表!$B$6,IF(P46="準優勝",[2]点数換算表!$C$6,IF(P46="ベスト4",[2]点数換算表!$D$6,IF(P46="ベスト8",[2]点数換算表!$E$6,IF(P46="ベスト16",[2]点数換算表!$F$6,IF(P46="ベスト32",[2]点数換算表!$G$6,"")))))))</f>
        <v>100</v>
      </c>
      <c r="R46" s="12"/>
      <c r="S46" s="11">
        <f>IF(R46="",0,IF(R46="優勝",[2]点数換算表!$B$7,IF(R46="準優勝",[2]点数換算表!$C$7,IF(R46="ベスト4",[2]点数換算表!$D$7,IF(R46="ベスト8",[2]点数換算表!$E$7,[2]点数換算表!$F$7)))))</f>
        <v>0</v>
      </c>
      <c r="T46" s="12"/>
      <c r="U46" s="11">
        <f>IF(T46="",0,IF(T46="優勝",[2]点数換算表!$B$8,IF(T46="準優勝",[2]点数換算表!$C$8,IF(T46="ベスト4",[2]点数換算表!$D$8,IF(T46="ベスト8",[2]点数換算表!$E$8,[2]点数換算表!$F$8)))))</f>
        <v>0</v>
      </c>
      <c r="V46" s="12"/>
      <c r="W46" s="23">
        <f>IF(V46="",0,IF(V46="優勝",[2]点数換算表!$B$13,IF(V46="準優勝",[2]点数換算表!$C$13,IF(V46="ベスト4",[2]点数換算表!$D$13,[2]点数換算表!$E$13))))</f>
        <v>0</v>
      </c>
      <c r="X46" s="12" t="s">
        <v>9</v>
      </c>
      <c r="Y46" s="11">
        <f>IF(X46="",0,IF(X46="優勝",[2]点数換算表!$B$14,IF(X46="準優勝",[2]点数換算表!$C$14,IF(X46="ベスト4",[2]点数換算表!$D$14,[2]点数換算表!$E$14))))</f>
        <v>40</v>
      </c>
      <c r="Z46" s="12"/>
      <c r="AA46" s="11">
        <f>IF(Z46="",0,IF(Z46="優勝",[2]点数換算表!$B$15,IF(Z46="準優勝",[2]点数換算表!$C$15,IF(Z46="ベスト4",[2]点数換算表!$D$15,IF(Z46="ベスト8",[2]点数換算表!$E$15,IF(Z46="ベスト16",[2]点数換算表!$F$15,""))))))</f>
        <v>0</v>
      </c>
      <c r="AB46" s="12"/>
      <c r="AC46" s="11">
        <f>IF(AB46="",0,IF(AB46="優勝",[2]点数換算表!$B$16,IF(AB46="準優勝",[2]点数換算表!$C$16,IF(AB46="ベスト4",[2]点数換算表!$D$16,IF(AB46="ベスト8",[2]点数換算表!$E$16,IF(AB46="ベスト16",[2]点数換算表!$F$16,IF(AB46="ベスト32",[2]点数換算表!$G$16,"")))))))</f>
        <v>0</v>
      </c>
      <c r="AD46" s="12"/>
      <c r="AE46" s="11">
        <f>IF(AD46="",0,IF(AD46="優勝",[2]点数換算表!$B$17,IF(AD46="準優勝",[2]点数換算表!$C$17,IF(AD46="ベスト4",[2]点数換算表!$D$17,IF(AD46="ベスト8",[2]点数換算表!$E$17,IF(AD46="ベスト16",[2]点数換算表!$F$17,IF(AD46="ベスト32",[2]点数換算表!$G$17,"")))))))</f>
        <v>0</v>
      </c>
      <c r="AF46" s="12"/>
      <c r="AG46" s="11">
        <f>IF(AF46="",0,IF(AF46="優勝",[2]点数換算表!$B$18,IF(AF46="準優勝",[2]点数換算表!$C$18,IF(AF46="ベスト4",[2]点数換算表!$D$18,IF(AF46="ベスト8",[2]点数換算表!$E$18,[2]点数換算表!$F$18)))))</f>
        <v>0</v>
      </c>
      <c r="AH46" s="12"/>
      <c r="AI46" s="11">
        <f>IF(AH46="",0,IF(AH46="優勝",[2]点数換算表!$B$19,IF(AH46="準優勝",[2]点数換算表!$C$19,IF(AH46="ベスト4",[2]点数換算表!$D$19,IF(AH46="ベスト8",[2]点数換算表!$E$19,[2]点数換算表!$F$19)))))</f>
        <v>0</v>
      </c>
    </row>
    <row r="47" spans="1:35">
      <c r="A47" s="13">
        <v>44</v>
      </c>
      <c r="B47" s="12" t="s">
        <v>105</v>
      </c>
      <c r="C47" s="12" t="s">
        <v>58</v>
      </c>
      <c r="D47" s="12">
        <v>3</v>
      </c>
      <c r="E47" s="16" t="s">
        <v>177</v>
      </c>
      <c r="F47" s="26" t="s">
        <v>539</v>
      </c>
      <c r="G47" s="11">
        <f t="shared" si="1"/>
        <v>182</v>
      </c>
      <c r="H47" s="12"/>
      <c r="I47" s="23">
        <f>IF(H47="",0,IF(H47="優勝",[2]点数換算表!$B$2,IF(H47="準優勝",[2]点数換算表!$C$2,IF(H47="ベスト4",[2]点数換算表!$D$2,[2]点数換算表!$E$2))))</f>
        <v>0</v>
      </c>
      <c r="J47" s="12"/>
      <c r="K47" s="11">
        <f>IF(J47="",0,IF(J47="優勝",[2]点数換算表!$B$3,IF(J47="準優勝",[2]点数換算表!$C$3,IF(J47="ベスト4",[2]点数換算表!$D$3,[2]点数換算表!$E$3))))</f>
        <v>0</v>
      </c>
      <c r="L47" s="12"/>
      <c r="M47" s="11">
        <f>IF(L47="",0,IF(L47="優勝",[2]点数換算表!$B$4,IF(L47="準優勝",[2]点数換算表!$C$4,IF(L47="ベスト4",[2]点数換算表!$D$4,IF(L47="ベスト8",[2]点数換算表!$E$4,IF(L47="ベスト16",[2]点数換算表!$F$4,""))))))</f>
        <v>0</v>
      </c>
      <c r="N47" s="12" t="s">
        <v>135</v>
      </c>
      <c r="O47" s="11">
        <f>IF(N47="",0,IF(N47="優勝",[2]点数換算表!$B$5,IF(N47="準優勝",[2]点数換算表!$C$5,IF(N47="ベスト4",[2]点数換算表!$D$5,IF(N47="ベスト8",[2]点数換算表!$E$5,IF(N47="ベスト16",[2]点数換算表!$F$5,IF(N47="ベスト32",[2]点数換算表!$G$5,"")))))))</f>
        <v>50</v>
      </c>
      <c r="P47" s="12" t="s">
        <v>135</v>
      </c>
      <c r="Q47" s="11">
        <f>IF(P47="",0,IF(P47="優勝",[2]点数換算表!$B$6,IF(P47="準優勝",[2]点数換算表!$C$6,IF(P47="ベスト4",[2]点数換算表!$D$6,IF(P47="ベスト8",[2]点数換算表!$E$6,IF(P47="ベスト16",[2]点数換算表!$F$6,IF(P47="ベスト32",[2]点数換算表!$G$6,"")))))))</f>
        <v>100</v>
      </c>
      <c r="R47" s="12"/>
      <c r="S47" s="11">
        <f>IF(R47="",0,IF(R47="優勝",[2]点数換算表!$B$7,IF(R47="準優勝",[2]点数換算表!$C$7,IF(R47="ベスト4",[2]点数換算表!$D$7,IF(R47="ベスト8",[2]点数換算表!$E$7,[2]点数換算表!$F$7)))))</f>
        <v>0</v>
      </c>
      <c r="T47" s="12"/>
      <c r="U47" s="11">
        <f>IF(T47="",0,IF(T47="優勝",[2]点数換算表!$B$8,IF(T47="準優勝",[2]点数換算表!$C$8,IF(T47="ベスト4",[2]点数換算表!$D$8,IF(T47="ベスト8",[2]点数換算表!$E$8,[2]点数換算表!$F$8)))))</f>
        <v>0</v>
      </c>
      <c r="V47" s="12"/>
      <c r="W47" s="23">
        <f>IF(V47="",0,IF(V47="優勝",[2]点数換算表!$B$13,IF(V47="準優勝",[2]点数換算表!$C$13,IF(V47="ベスト4",[2]点数換算表!$D$13,[2]点数換算表!$E$13))))</f>
        <v>0</v>
      </c>
      <c r="X47" s="12"/>
      <c r="Y47" s="11">
        <f>IF(X47="",0,IF(X47="優勝",[2]点数換算表!$B$14,IF(X47="準優勝",[2]点数換算表!$C$14,IF(X47="ベスト4",[2]点数換算表!$D$14,[2]点数換算表!$E$14))))</f>
        <v>0</v>
      </c>
      <c r="Z47" s="12" t="s">
        <v>9</v>
      </c>
      <c r="AA47" s="11">
        <f>IF(Z47="",0,IF(Z47="優勝",[2]点数換算表!$B$15,IF(Z47="準優勝",[2]点数換算表!$C$15,IF(Z47="ベスト4",[2]点数換算表!$D$15,IF(Z47="ベスト8",[2]点数換算表!$E$15,IF(Z47="ベスト16",[2]点数換算表!$F$15,""))))))</f>
        <v>32</v>
      </c>
      <c r="AB47" s="12"/>
      <c r="AC47" s="11">
        <f>IF(AB47="",0,IF(AB47="優勝",[2]点数換算表!$B$16,IF(AB47="準優勝",[2]点数換算表!$C$16,IF(AB47="ベスト4",[2]点数換算表!$D$16,IF(AB47="ベスト8",[2]点数換算表!$E$16,IF(AB47="ベスト16",[2]点数換算表!$F$16,IF(AB47="ベスト32",[2]点数換算表!$G$16,"")))))))</f>
        <v>0</v>
      </c>
      <c r="AD47" s="12"/>
      <c r="AE47" s="11">
        <f>IF(AD47="",0,IF(AD47="優勝",[2]点数換算表!$B$17,IF(AD47="準優勝",[2]点数換算表!$C$17,IF(AD47="ベスト4",[2]点数換算表!$D$17,IF(AD47="ベスト8",[2]点数換算表!$E$17,IF(AD47="ベスト16",[2]点数換算表!$F$17,IF(AD47="ベスト32",[2]点数換算表!$G$17,"")))))))</f>
        <v>0</v>
      </c>
      <c r="AF47" s="12"/>
      <c r="AG47" s="11">
        <f>IF(AF47="",0,IF(AF47="優勝",[2]点数換算表!$B$18,IF(AF47="準優勝",[2]点数換算表!$C$18,IF(AF47="ベスト4",[2]点数換算表!$D$18,IF(AF47="ベスト8",[2]点数換算表!$E$18,[2]点数換算表!$F$18)))))</f>
        <v>0</v>
      </c>
      <c r="AH47" s="12"/>
      <c r="AI47" s="11">
        <f>IF(AH47="",0,IF(AH47="優勝",[2]点数換算表!$B$19,IF(AH47="準優勝",[2]点数換算表!$C$19,IF(AH47="ベスト4",[2]点数換算表!$D$19,IF(AH47="ベスト8",[2]点数換算表!$E$19,[2]点数換算表!$F$19)))))</f>
        <v>0</v>
      </c>
    </row>
    <row r="48" spans="1:35">
      <c r="A48" s="13">
        <v>45</v>
      </c>
      <c r="B48" s="12" t="s">
        <v>35</v>
      </c>
      <c r="C48" s="12" t="s">
        <v>58</v>
      </c>
      <c r="D48" s="12">
        <v>2</v>
      </c>
      <c r="E48" s="16" t="s">
        <v>177</v>
      </c>
      <c r="F48" s="26" t="s">
        <v>539</v>
      </c>
      <c r="G48" s="11">
        <f t="shared" si="1"/>
        <v>180</v>
      </c>
      <c r="H48" s="12"/>
      <c r="I48" s="23">
        <f>IF(H48="",0,IF(H48="優勝",[2]点数換算表!$B$2,IF(H48="準優勝",[2]点数換算表!$C$2,IF(H48="ベスト4",[2]点数換算表!$D$2,[2]点数換算表!$E$2))))</f>
        <v>0</v>
      </c>
      <c r="J48" s="12"/>
      <c r="K48" s="11">
        <f>IF(J48="",0,IF(J48="優勝",[2]点数換算表!$B$3,IF(J48="準優勝",[2]点数換算表!$C$3,IF(J48="ベスト4",[2]点数換算表!$D$3,[2]点数換算表!$E$3))))</f>
        <v>0</v>
      </c>
      <c r="L48" s="12"/>
      <c r="M48" s="11">
        <f>IF(L48="",0,IF(L48="優勝",[2]点数換算表!$B$4,IF(L48="準優勝",[2]点数換算表!$C$4,IF(L48="ベスト4",[2]点数換算表!$D$4,IF(L48="ベスト8",[2]点数換算表!$E$4,IF(L48="ベスト16",[2]点数換算表!$F$4,""))))))</f>
        <v>0</v>
      </c>
      <c r="N48" s="12"/>
      <c r="O48" s="11">
        <f>IF(N48="",0,IF(N48="優勝",[2]点数換算表!$B$5,IF(N48="準優勝",[2]点数換算表!$C$5,IF(N48="ベスト4",[2]点数換算表!$D$5,IF(N48="ベスト8",[2]点数換算表!$E$5,IF(N48="ベスト16",[2]点数換算表!$F$5,IF(N48="ベスト32",[2]点数換算表!$G$5,"")))))))</f>
        <v>0</v>
      </c>
      <c r="P48" s="12" t="s">
        <v>135</v>
      </c>
      <c r="Q48" s="11">
        <f>IF(P48="",0,IF(P48="優勝",[2]点数換算表!$B$6,IF(P48="準優勝",[2]点数換算表!$C$6,IF(P48="ベスト4",[2]点数換算表!$D$6,IF(P48="ベスト8",[2]点数換算表!$E$6,IF(P48="ベスト16",[2]点数換算表!$F$6,IF(P48="ベスト32",[2]点数換算表!$G$6,"")))))))</f>
        <v>100</v>
      </c>
      <c r="R48" s="12"/>
      <c r="S48" s="11">
        <f>IF(R48="",0,IF(R48="優勝",[2]点数換算表!$B$7,IF(R48="準優勝",[2]点数換算表!$C$7,IF(R48="ベスト4",[2]点数換算表!$D$7,IF(R48="ベスト8",[2]点数換算表!$E$7,[2]点数換算表!$F$7)))))</f>
        <v>0</v>
      </c>
      <c r="T48" s="12"/>
      <c r="U48" s="11">
        <f>IF(T48="",0,IF(T48="優勝",[2]点数換算表!$B$8,IF(T48="準優勝",[2]点数換算表!$C$8,IF(T48="ベスト4",[2]点数換算表!$D$8,IF(T48="ベスト8",[2]点数換算表!$E$8,[2]点数換算表!$F$8)))))</f>
        <v>0</v>
      </c>
      <c r="V48" s="12"/>
      <c r="W48" s="23">
        <f>IF(V48="",0,IF(V48="優勝",[2]点数換算表!$B$13,IF(V48="準優勝",[2]点数換算表!$C$13,IF(V48="ベスト4",[2]点数換算表!$D$13,[2]点数換算表!$E$13))))</f>
        <v>0</v>
      </c>
      <c r="X48" s="12"/>
      <c r="Y48" s="11">
        <f>IF(X48="",0,IF(X48="優勝",[2]点数換算表!$B$14,IF(X48="準優勝",[2]点数換算表!$C$14,IF(X48="ベスト4",[2]点数換算表!$D$14,[2]点数換算表!$E$14))))</f>
        <v>0</v>
      </c>
      <c r="Z48" s="12"/>
      <c r="AA48" s="11">
        <f>IF(Z48="",0,IF(Z48="優勝",[2]点数換算表!$B$15,IF(Z48="準優勝",[2]点数換算表!$C$15,IF(Z48="ベスト4",[2]点数換算表!$D$15,IF(Z48="ベスト8",[2]点数換算表!$E$15,IF(Z48="ベスト16",[2]点数換算表!$F$15,""))))))</f>
        <v>0</v>
      </c>
      <c r="AB48" s="12" t="s">
        <v>7</v>
      </c>
      <c r="AC48" s="11">
        <f>IF(AB48="",0,IF(AB48="優勝",[2]点数換算表!$B$16,IF(AB48="準優勝",[2]点数換算表!$C$16,IF(AB48="ベスト4",[2]点数換算表!$D$16,IF(AB48="ベスト8",[2]点数換算表!$E$16,IF(AB48="ベスト16",[2]点数換算表!$F$16,IF(AB48="ベスト32",[2]点数換算表!$G$16,"")))))))</f>
        <v>80</v>
      </c>
      <c r="AD48" s="12"/>
      <c r="AE48" s="11">
        <f>IF(AD48="",0,IF(AD48="優勝",[2]点数換算表!$B$17,IF(AD48="準優勝",[2]点数換算表!$C$17,IF(AD48="ベスト4",[2]点数換算表!$D$17,IF(AD48="ベスト8",[2]点数換算表!$E$17,IF(AD48="ベスト16",[2]点数換算表!$F$17,IF(AD48="ベスト32",[2]点数換算表!$G$17,"")))))))</f>
        <v>0</v>
      </c>
      <c r="AF48" s="12"/>
      <c r="AG48" s="11">
        <f>IF(AF48="",0,IF(AF48="優勝",[2]点数換算表!$B$18,IF(AF48="準優勝",[2]点数換算表!$C$18,IF(AF48="ベスト4",[2]点数換算表!$D$18,IF(AF48="ベスト8",[2]点数換算表!$E$18,[2]点数換算表!$F$18)))))</f>
        <v>0</v>
      </c>
      <c r="AH48" s="12"/>
      <c r="AI48" s="11">
        <f>IF(AH48="",0,IF(AH48="優勝",[2]点数換算表!$B$19,IF(AH48="準優勝",[2]点数換算表!$C$19,IF(AH48="ベスト4",[2]点数換算表!$D$19,IF(AH48="ベスト8",[2]点数換算表!$E$19,[2]点数換算表!$F$19)))))</f>
        <v>0</v>
      </c>
    </row>
    <row r="49" spans="1:35">
      <c r="A49" s="13">
        <v>46</v>
      </c>
      <c r="B49" s="12" t="s">
        <v>268</v>
      </c>
      <c r="C49" s="12" t="s">
        <v>253</v>
      </c>
      <c r="D49" s="12">
        <v>2</v>
      </c>
      <c r="E49" s="19" t="s">
        <v>250</v>
      </c>
      <c r="F49" s="27" t="s">
        <v>540</v>
      </c>
      <c r="G49" s="11">
        <f t="shared" si="1"/>
        <v>170</v>
      </c>
      <c r="H49" s="12"/>
      <c r="I49" s="23">
        <f>IF(H49="",0,IF(H49="優勝",[2]点数換算表!$B$2,IF(H49="準優勝",[2]点数換算表!$C$2,IF(H49="ベスト4",[2]点数換算表!$D$2,[2]点数換算表!$E$2))))</f>
        <v>0</v>
      </c>
      <c r="J49" s="12"/>
      <c r="K49" s="11">
        <f>IF(J49="",0,IF(J49="優勝",[2]点数換算表!$B$3,IF(J49="準優勝",[2]点数換算表!$C$3,IF(J49="ベスト4",[2]点数換算表!$D$3,[2]点数換算表!$E$3))))</f>
        <v>0</v>
      </c>
      <c r="L49" s="12" t="s">
        <v>9</v>
      </c>
      <c r="M49" s="11">
        <f>IF(L49="",0,IF(L49="優勝",[2]点数換算表!$B$4,IF(L49="準優勝",[2]点数換算表!$C$4,IF(L49="ベスト4",[2]点数換算表!$D$4,IF(L49="ベスト8",[2]点数換算表!$E$4,IF(L49="ベスト16",[2]点数換算表!$F$4,""))))))</f>
        <v>40</v>
      </c>
      <c r="N49" s="12" t="s">
        <v>135</v>
      </c>
      <c r="O49" s="11">
        <f>IF(N49="",0,IF(N49="優勝",[2]点数換算表!$B$5,IF(N49="準優勝",[2]点数換算表!$C$5,IF(N49="ベスト4",[2]点数換算表!$D$5,IF(N49="ベスト8",[2]点数換算表!$E$5,IF(N49="ベスト16",[2]点数換算表!$F$5,IF(N49="ベスト32",[2]点数換算表!$G$5,"")))))))</f>
        <v>50</v>
      </c>
      <c r="P49" s="12"/>
      <c r="Q49" s="11">
        <f>IF(P49="",0,IF(P49="優勝",[2]点数換算表!$B$6,IF(P49="準優勝",[2]点数換算表!$C$6,IF(P49="ベスト4",[2]点数換算表!$D$6,IF(P49="ベスト8",[2]点数換算表!$E$6,IF(P49="ベスト16",[2]点数換算表!$F$6,IF(P49="ベスト32",[2]点数換算表!$G$6,"")))))))</f>
        <v>0</v>
      </c>
      <c r="R49" s="12"/>
      <c r="S49" s="11">
        <f>IF(R49="",0,IF(R49="優勝",[2]点数換算表!$B$7,IF(R49="準優勝",[2]点数換算表!$C$7,IF(R49="ベスト4",[2]点数換算表!$D$7,IF(R49="ベスト8",[2]点数換算表!$E$7,[2]点数換算表!$F$7)))))</f>
        <v>0</v>
      </c>
      <c r="T49" s="12"/>
      <c r="U49" s="11">
        <f>IF(T49="",0,IF(T49="優勝",[2]点数換算表!$B$8,IF(T49="準優勝",[2]点数換算表!$C$8,IF(T49="ベスト4",[2]点数換算表!$D$8,IF(T49="ベスト8",[2]点数換算表!$E$8,[2]点数換算表!$F$8)))))</f>
        <v>0</v>
      </c>
      <c r="V49" s="12"/>
      <c r="W49" s="23">
        <f>IF(V49="",0,IF(V49="優勝",[2]点数換算表!$B$13,IF(V49="準優勝",[2]点数換算表!$C$13,IF(V49="ベスト4",[2]点数換算表!$D$13,[2]点数換算表!$E$13))))</f>
        <v>0</v>
      </c>
      <c r="X49" s="12"/>
      <c r="Y49" s="11">
        <f>IF(X49="",0,IF(X49="優勝",[2]点数換算表!$B$14,IF(X49="準優勝",[2]点数換算表!$C$14,IF(X49="ベスト4",[2]点数換算表!$D$14,[2]点数換算表!$E$14))))</f>
        <v>0</v>
      </c>
      <c r="Z49" s="12"/>
      <c r="AA49" s="11">
        <f>IF(Z49="",0,IF(Z49="優勝",[2]点数換算表!$B$15,IF(Z49="準優勝",[2]点数換算表!$C$15,IF(Z49="ベスト4",[2]点数換算表!$D$15,IF(Z49="ベスト8",[2]点数換算表!$E$15,IF(Z49="ベスト16",[2]点数換算表!$F$15,""))))))</f>
        <v>0</v>
      </c>
      <c r="AB49" s="12" t="s">
        <v>7</v>
      </c>
      <c r="AC49" s="11">
        <f>IF(AB49="",0,IF(AB49="優勝",[2]点数換算表!$B$16,IF(AB49="準優勝",[2]点数換算表!$C$16,IF(AB49="ベスト4",[2]点数換算表!$D$16,IF(AB49="ベスト8",[2]点数換算表!$E$16,IF(AB49="ベスト16",[2]点数換算表!$F$16,IF(AB49="ベスト32",[2]点数換算表!$G$16,"")))))))</f>
        <v>80</v>
      </c>
      <c r="AD49" s="12"/>
      <c r="AE49" s="11">
        <f>IF(AD49="",0,IF(AD49="優勝",[2]点数換算表!$B$17,IF(AD49="準優勝",[2]点数換算表!$C$17,IF(AD49="ベスト4",[2]点数換算表!$D$17,IF(AD49="ベスト8",[2]点数換算表!$E$17,IF(AD49="ベスト16",[2]点数換算表!$F$17,IF(AD49="ベスト32",[2]点数換算表!$G$17,"")))))))</f>
        <v>0</v>
      </c>
      <c r="AF49" s="12"/>
      <c r="AG49" s="11">
        <f>IF(AF49="",0,IF(AF49="優勝",[2]点数換算表!$B$18,IF(AF49="準優勝",[2]点数換算表!$C$18,IF(AF49="ベスト4",[2]点数換算表!$D$18,IF(AF49="ベスト8",[2]点数換算表!$E$18,[2]点数換算表!$F$18)))))</f>
        <v>0</v>
      </c>
      <c r="AH49" s="12"/>
      <c r="AI49" s="11">
        <f>IF(AH49="",0,IF(AH49="優勝",[2]点数換算表!$B$19,IF(AH49="準優勝",[2]点数換算表!$C$19,IF(AH49="ベスト4",[2]点数換算表!$D$19,IF(AH49="ベスト8",[2]点数換算表!$E$19,[2]点数換算表!$F$19)))))</f>
        <v>0</v>
      </c>
    </row>
    <row r="50" spans="1:35">
      <c r="A50" s="13">
        <v>47</v>
      </c>
      <c r="B50" s="12" t="s">
        <v>102</v>
      </c>
      <c r="C50" s="12" t="s">
        <v>71</v>
      </c>
      <c r="D50" s="12">
        <v>3</v>
      </c>
      <c r="E50" s="16" t="s">
        <v>177</v>
      </c>
      <c r="F50" s="26" t="s">
        <v>539</v>
      </c>
      <c r="G50" s="11">
        <f t="shared" si="1"/>
        <v>166</v>
      </c>
      <c r="H50" s="12"/>
      <c r="I50" s="23">
        <f>IF(H50="",0,IF(H50="優勝",[2]点数換算表!$B$2,IF(H50="準優勝",[2]点数換算表!$C$2,IF(H50="ベスト4",[2]点数換算表!$D$2,[2]点数換算表!$E$2))))</f>
        <v>0</v>
      </c>
      <c r="J50" s="12"/>
      <c r="K50" s="11">
        <f>IF(J50="",0,IF(J50="優勝",[2]点数換算表!$B$3,IF(J50="準優勝",[2]点数換算表!$C$3,IF(J50="ベスト4",[2]点数換算表!$D$3,[2]点数換算表!$E$3))))</f>
        <v>0</v>
      </c>
      <c r="L50" s="12"/>
      <c r="M50" s="11">
        <f>IF(L50="",0,IF(L50="優勝",[2]点数換算表!$B$4,IF(L50="準優勝",[2]点数換算表!$C$4,IF(L50="ベスト4",[2]点数換算表!$D$4,IF(L50="ベスト8",[2]点数換算表!$E$4,IF(L50="ベスト16",[2]点数換算表!$F$4,""))))))</f>
        <v>0</v>
      </c>
      <c r="N50" s="12" t="s">
        <v>135</v>
      </c>
      <c r="O50" s="11">
        <f>IF(N50="",0,IF(N50="優勝",[2]点数換算表!$B$5,IF(N50="準優勝",[2]点数換算表!$C$5,IF(N50="ベスト4",[2]点数換算表!$D$5,IF(N50="ベスト8",[2]点数換算表!$E$5,IF(N50="ベスト16",[2]点数換算表!$F$5,IF(N50="ベスト32",[2]点数換算表!$G$5,"")))))))</f>
        <v>50</v>
      </c>
      <c r="P50" s="12" t="s">
        <v>135</v>
      </c>
      <c r="Q50" s="11">
        <f>IF(P50="",0,IF(P50="優勝",[2]点数換算表!$B$6,IF(P50="準優勝",[2]点数換算表!$C$6,IF(P50="ベスト4",[2]点数換算表!$D$6,IF(P50="ベスト8",[2]点数換算表!$E$6,IF(P50="ベスト16",[2]点数換算表!$F$6,IF(P50="ベスト32",[2]点数換算表!$G$6,"")))))))</f>
        <v>100</v>
      </c>
      <c r="R50" s="12"/>
      <c r="S50" s="11">
        <f>IF(R50="",0,IF(R50="優勝",[2]点数換算表!$B$7,IF(R50="準優勝",[2]点数換算表!$C$7,IF(R50="ベスト4",[2]点数換算表!$D$7,IF(R50="ベスト8",[2]点数換算表!$E$7,[2]点数換算表!$F$7)))))</f>
        <v>0</v>
      </c>
      <c r="T50" s="12"/>
      <c r="U50" s="11">
        <f>IF(T50="",0,IF(T50="優勝",[2]点数換算表!$B$8,IF(T50="準優勝",[2]点数換算表!$C$8,IF(T50="ベスト4",[2]点数換算表!$D$8,IF(T50="ベスト8",[2]点数換算表!$E$8,[2]点数換算表!$F$8)))))</f>
        <v>0</v>
      </c>
      <c r="V50" s="12"/>
      <c r="W50" s="23">
        <f>IF(V50="",0,IF(V50="優勝",[2]点数換算表!$B$13,IF(V50="準優勝",[2]点数換算表!$C$13,IF(V50="ベスト4",[2]点数換算表!$D$13,[2]点数換算表!$E$13))))</f>
        <v>0</v>
      </c>
      <c r="X50" s="12"/>
      <c r="Y50" s="11">
        <f>IF(X50="",0,IF(X50="優勝",[2]点数換算表!$B$14,IF(X50="準優勝",[2]点数換算表!$C$14,IF(X50="ベスト4",[2]点数換算表!$D$14,[2]点数換算表!$E$14))))</f>
        <v>0</v>
      </c>
      <c r="Z50" s="12" t="s">
        <v>7</v>
      </c>
      <c r="AA50" s="11">
        <f>IF(Z50="",0,IF(Z50="優勝",[2]点数換算表!$B$15,IF(Z50="準優勝",[2]点数換算表!$C$15,IF(Z50="ベスト4",[2]点数換算表!$D$15,IF(Z50="ベスト8",[2]点数換算表!$E$15,IF(Z50="ベスト16",[2]点数換算表!$F$15,""))))))</f>
        <v>16</v>
      </c>
      <c r="AB50" s="12"/>
      <c r="AC50" s="11">
        <f>IF(AB50="",0,IF(AB50="優勝",[2]点数換算表!$B$16,IF(AB50="準優勝",[2]点数換算表!$C$16,IF(AB50="ベスト4",[2]点数換算表!$D$16,IF(AB50="ベスト8",[2]点数換算表!$E$16,IF(AB50="ベスト16",[2]点数換算表!$F$16,IF(AB50="ベスト32",[2]点数換算表!$G$16,"")))))))</f>
        <v>0</v>
      </c>
      <c r="AD50" s="12"/>
      <c r="AE50" s="11">
        <f>IF(AD50="",0,IF(AD50="優勝",[2]点数換算表!$B$17,IF(AD50="準優勝",[2]点数換算表!$C$17,IF(AD50="ベスト4",[2]点数換算表!$D$17,IF(AD50="ベスト8",[2]点数換算表!$E$17,IF(AD50="ベスト16",[2]点数換算表!$F$17,IF(AD50="ベスト32",[2]点数換算表!$G$17,"")))))))</f>
        <v>0</v>
      </c>
      <c r="AF50" s="12"/>
      <c r="AG50" s="11">
        <f>IF(AF50="",0,IF(AF50="優勝",[2]点数換算表!$B$18,IF(AF50="準優勝",[2]点数換算表!$C$18,IF(AF50="ベスト4",[2]点数換算表!$D$18,IF(AF50="ベスト8",[2]点数換算表!$E$18,[2]点数換算表!$F$18)))))</f>
        <v>0</v>
      </c>
      <c r="AH50" s="12"/>
      <c r="AI50" s="11">
        <f>IF(AH50="",0,IF(AH50="優勝",[2]点数換算表!$B$19,IF(AH50="準優勝",[2]点数換算表!$C$19,IF(AH50="ベスト4",[2]点数換算表!$D$19,IF(AH50="ベスト8",[2]点数換算表!$E$19,[2]点数換算表!$F$19)))))</f>
        <v>0</v>
      </c>
    </row>
    <row r="51" spans="1:35">
      <c r="A51" s="13">
        <v>48</v>
      </c>
      <c r="B51" s="12" t="s">
        <v>152</v>
      </c>
      <c r="C51" s="12" t="s">
        <v>151</v>
      </c>
      <c r="D51" s="12">
        <v>1</v>
      </c>
      <c r="E51" s="16" t="s">
        <v>177</v>
      </c>
      <c r="F51" s="26" t="s">
        <v>539</v>
      </c>
      <c r="G51" s="11">
        <f t="shared" si="1"/>
        <v>150</v>
      </c>
      <c r="H51" s="12"/>
      <c r="I51" s="23">
        <f>IF(H51="",0,IF(H51="優勝",[2]点数換算表!$B$2,IF(H51="準優勝",[2]点数換算表!$C$2,IF(H51="ベスト4",[2]点数換算表!$D$2,[2]点数換算表!$E$2))))</f>
        <v>0</v>
      </c>
      <c r="J51" s="12"/>
      <c r="K51" s="11">
        <f>IF(J51="",0,IF(J51="優勝",[2]点数換算表!$B$3,IF(J51="準優勝",[2]点数換算表!$C$3,IF(J51="ベスト4",[2]点数換算表!$D$3,[2]点数換算表!$E$3))))</f>
        <v>0</v>
      </c>
      <c r="L51" s="12" t="s">
        <v>7</v>
      </c>
      <c r="M51" s="11">
        <f>IF(L51="",0,IF(L51="優勝",[2]点数換算表!$B$4,IF(L51="準優勝",[2]点数換算表!$C$4,IF(L51="ベスト4",[2]点数換算表!$D$4,IF(L51="ベスト8",[2]点数換算表!$E$4,IF(L51="ベスト16",[2]点数換算表!$F$4,""))))))</f>
        <v>20</v>
      </c>
      <c r="N51" s="12" t="s">
        <v>135</v>
      </c>
      <c r="O51" s="11">
        <f>IF(N51="",0,IF(N51="優勝",[2]点数換算表!$B$5,IF(N51="準優勝",[2]点数換算表!$C$5,IF(N51="ベスト4",[2]点数換算表!$D$5,IF(N51="ベスト8",[2]点数換算表!$E$5,IF(N51="ベスト16",[2]点数換算表!$F$5,IF(N51="ベスト32",[2]点数換算表!$G$5,"")))))))</f>
        <v>50</v>
      </c>
      <c r="P51" s="12"/>
      <c r="Q51" s="11">
        <f>IF(P51="",0,IF(P51="優勝",[2]点数換算表!$B$6,IF(P51="準優勝",[2]点数換算表!$C$6,IF(P51="ベスト4",[2]点数換算表!$D$6,IF(P51="ベスト8",[2]点数換算表!$E$6,IF(P51="ベスト16",[2]点数換算表!$F$6,IF(P51="ベスト32",[2]点数換算表!$G$6,"")))))))</f>
        <v>0</v>
      </c>
      <c r="R51" s="12"/>
      <c r="S51" s="11">
        <f>IF(R51="",0,IF(R51="優勝",[2]点数換算表!$B$7,IF(R51="準優勝",[2]点数換算表!$C$7,IF(R51="ベスト4",[2]点数換算表!$D$7,IF(R51="ベスト8",[2]点数換算表!$E$7,[2]点数換算表!$F$7)))))</f>
        <v>0</v>
      </c>
      <c r="T51" s="12"/>
      <c r="U51" s="11">
        <f>IF(T51="",0,IF(T51="優勝",[2]点数換算表!$B$8,IF(T51="準優勝",[2]点数換算表!$C$8,IF(T51="ベスト4",[2]点数換算表!$D$8,IF(T51="ベスト8",[2]点数換算表!$E$8,[2]点数換算表!$F$8)))))</f>
        <v>0</v>
      </c>
      <c r="V51" s="12"/>
      <c r="W51" s="23">
        <f>IF(V51="",0,IF(V51="優勝",[2]点数換算表!$B$13,IF(V51="準優勝",[2]点数換算表!$C$13,IF(V51="ベスト4",[2]点数換算表!$D$13,[2]点数換算表!$E$13))))</f>
        <v>0</v>
      </c>
      <c r="X51" s="12" t="s">
        <v>6</v>
      </c>
      <c r="Y51" s="11">
        <f>IF(X51="",0,IF(X51="優勝",[2]点数換算表!$B$14,IF(X51="準優勝",[2]点数換算表!$C$14,IF(X51="ベスト4",[2]点数換算表!$D$14,[2]点数換算表!$E$14))))</f>
        <v>80</v>
      </c>
      <c r="Z51" s="12"/>
      <c r="AA51" s="11">
        <f>IF(Z51="",0,IF(Z51="優勝",[2]点数換算表!$B$15,IF(Z51="準優勝",[2]点数換算表!$C$15,IF(Z51="ベスト4",[2]点数換算表!$D$15,IF(Z51="ベスト8",[2]点数換算表!$E$15,IF(Z51="ベスト16",[2]点数換算表!$F$15,""))))))</f>
        <v>0</v>
      </c>
      <c r="AB51" s="12"/>
      <c r="AC51" s="11">
        <f>IF(AB51="",0,IF(AB51="優勝",[2]点数換算表!$B$16,IF(AB51="準優勝",[2]点数換算表!$C$16,IF(AB51="ベスト4",[2]点数換算表!$D$16,IF(AB51="ベスト8",[2]点数換算表!$E$16,IF(AB51="ベスト16",[2]点数換算表!$F$16,IF(AB51="ベスト32",[2]点数換算表!$G$16,"")))))))</f>
        <v>0</v>
      </c>
      <c r="AD51" s="12"/>
      <c r="AE51" s="11">
        <f>IF(AD51="",0,IF(AD51="優勝",[2]点数換算表!$B$17,IF(AD51="準優勝",[2]点数換算表!$C$17,IF(AD51="ベスト4",[2]点数換算表!$D$17,IF(AD51="ベスト8",[2]点数換算表!$E$17,IF(AD51="ベスト16",[2]点数換算表!$F$17,IF(AD51="ベスト32",[2]点数換算表!$G$17,"")))))))</f>
        <v>0</v>
      </c>
      <c r="AF51" s="12"/>
      <c r="AG51" s="11">
        <f>IF(AF51="",0,IF(AF51="優勝",[2]点数換算表!$B$18,IF(AF51="準優勝",[2]点数換算表!$C$18,IF(AF51="ベスト4",[2]点数換算表!$D$18,IF(AF51="ベスト8",[2]点数換算表!$E$18,[2]点数換算表!$F$18)))))</f>
        <v>0</v>
      </c>
      <c r="AH51" s="12"/>
      <c r="AI51" s="11">
        <f>IF(AH51="",0,IF(AH51="優勝",[2]点数換算表!$B$19,IF(AH51="準優勝",[2]点数換算表!$C$19,IF(AH51="ベスト4",[2]点数換算表!$D$19,IF(AH51="ベスト8",[2]点数換算表!$E$19,[2]点数換算表!$F$19)))))</f>
        <v>0</v>
      </c>
    </row>
    <row r="52" spans="1:35">
      <c r="A52" s="13">
        <v>49</v>
      </c>
      <c r="B52" s="12" t="s">
        <v>153</v>
      </c>
      <c r="C52" s="12" t="s">
        <v>151</v>
      </c>
      <c r="D52" s="12">
        <v>1</v>
      </c>
      <c r="E52" s="16" t="s">
        <v>177</v>
      </c>
      <c r="F52" s="26" t="s">
        <v>539</v>
      </c>
      <c r="G52" s="11">
        <f t="shared" si="1"/>
        <v>150</v>
      </c>
      <c r="H52" s="12"/>
      <c r="I52" s="23">
        <f>IF(H52="",0,IF(H52="優勝",[2]点数換算表!$B$2,IF(H52="準優勝",[2]点数換算表!$C$2,IF(H52="ベスト4",[2]点数換算表!$D$2,[2]点数換算表!$E$2))))</f>
        <v>0</v>
      </c>
      <c r="J52" s="12"/>
      <c r="K52" s="11">
        <f>IF(J52="",0,IF(J52="優勝",[2]点数換算表!$B$3,IF(J52="準優勝",[2]点数換算表!$C$3,IF(J52="ベスト4",[2]点数換算表!$D$3,[2]点数換算表!$E$3))))</f>
        <v>0</v>
      </c>
      <c r="L52" s="12" t="s">
        <v>7</v>
      </c>
      <c r="M52" s="11">
        <f>IF(L52="",0,IF(L52="優勝",[2]点数換算表!$B$4,IF(L52="準優勝",[2]点数換算表!$C$4,IF(L52="ベスト4",[2]点数換算表!$D$4,IF(L52="ベスト8",[2]点数換算表!$E$4,IF(L52="ベスト16",[2]点数換算表!$F$4,""))))))</f>
        <v>20</v>
      </c>
      <c r="N52" s="12" t="s">
        <v>135</v>
      </c>
      <c r="O52" s="11">
        <f>IF(N52="",0,IF(N52="優勝",[2]点数換算表!$B$5,IF(N52="準優勝",[2]点数換算表!$C$5,IF(N52="ベスト4",[2]点数換算表!$D$5,IF(N52="ベスト8",[2]点数換算表!$E$5,IF(N52="ベスト16",[2]点数換算表!$F$5,IF(N52="ベスト32",[2]点数換算表!$G$5,"")))))))</f>
        <v>50</v>
      </c>
      <c r="P52" s="12"/>
      <c r="Q52" s="11">
        <f>IF(P52="",0,IF(P52="優勝",[2]点数換算表!$B$6,IF(P52="準優勝",[2]点数換算表!$C$6,IF(P52="ベスト4",[2]点数換算表!$D$6,IF(P52="ベスト8",[2]点数換算表!$E$6,IF(P52="ベスト16",[2]点数換算表!$F$6,IF(P52="ベスト32",[2]点数換算表!$G$6,"")))))))</f>
        <v>0</v>
      </c>
      <c r="R52" s="12"/>
      <c r="S52" s="11">
        <f>IF(R52="",0,IF(R52="優勝",[2]点数換算表!$B$7,IF(R52="準優勝",[2]点数換算表!$C$7,IF(R52="ベスト4",[2]点数換算表!$D$7,IF(R52="ベスト8",[2]点数換算表!$E$7,[2]点数換算表!$F$7)))))</f>
        <v>0</v>
      </c>
      <c r="T52" s="12"/>
      <c r="U52" s="11">
        <f>IF(T52="",0,IF(T52="優勝",[2]点数換算表!$B$8,IF(T52="準優勝",[2]点数換算表!$C$8,IF(T52="ベスト4",[2]点数換算表!$D$8,IF(T52="ベスト8",[2]点数換算表!$E$8,[2]点数換算表!$F$8)))))</f>
        <v>0</v>
      </c>
      <c r="V52" s="12" t="s">
        <v>6</v>
      </c>
      <c r="W52" s="23">
        <f>IF(V52="",0,IF(V52="優勝",[2]点数換算表!$B$13,IF(V52="準優勝",[2]点数換算表!$C$13,IF(V52="ベスト4",[2]点数換算表!$D$13,[2]点数換算表!$E$13))))</f>
        <v>40</v>
      </c>
      <c r="X52" s="12" t="s">
        <v>6</v>
      </c>
      <c r="Y52" s="11">
        <f>IF(X52="",0,IF(X52="優勝",[2]点数換算表!$B$14,IF(X52="準優勝",[2]点数換算表!$C$14,IF(X52="ベスト4",[2]点数換算表!$D$14,[2]点数換算表!$E$14))))</f>
        <v>80</v>
      </c>
      <c r="Z52" s="12"/>
      <c r="AA52" s="11">
        <f>IF(Z52="",0,IF(Z52="優勝",[2]点数換算表!$B$15,IF(Z52="準優勝",[2]点数換算表!$C$15,IF(Z52="ベスト4",[2]点数換算表!$D$15,IF(Z52="ベスト8",[2]点数換算表!$E$15,IF(Z52="ベスト16",[2]点数換算表!$F$15,""))))))</f>
        <v>0</v>
      </c>
      <c r="AB52" s="12"/>
      <c r="AC52" s="11">
        <f>IF(AB52="",0,IF(AB52="優勝",[2]点数換算表!$B$16,IF(AB52="準優勝",[2]点数換算表!$C$16,IF(AB52="ベスト4",[2]点数換算表!$D$16,IF(AB52="ベスト8",[2]点数換算表!$E$16,IF(AB52="ベスト16",[2]点数換算表!$F$16,IF(AB52="ベスト32",[2]点数換算表!$G$16,"")))))))</f>
        <v>0</v>
      </c>
      <c r="AD52" s="12"/>
      <c r="AE52" s="11">
        <f>IF(AD52="",0,IF(AD52="優勝",[2]点数換算表!$B$17,IF(AD52="準優勝",[2]点数換算表!$C$17,IF(AD52="ベスト4",[2]点数換算表!$D$17,IF(AD52="ベスト8",[2]点数換算表!$E$17,IF(AD52="ベスト16",[2]点数換算表!$F$17,IF(AD52="ベスト32",[2]点数換算表!$G$17,"")))))))</f>
        <v>0</v>
      </c>
      <c r="AF52" s="12"/>
      <c r="AG52" s="11">
        <f>IF(AF52="",0,IF(AF52="優勝",[2]点数換算表!$B$18,IF(AF52="準優勝",[2]点数換算表!$C$18,IF(AF52="ベスト4",[2]点数換算表!$D$18,IF(AF52="ベスト8",[2]点数換算表!$E$18,[2]点数換算表!$F$18)))))</f>
        <v>0</v>
      </c>
      <c r="AH52" s="12"/>
      <c r="AI52" s="11">
        <f>IF(AH52="",0,IF(AH52="優勝",[2]点数換算表!$B$19,IF(AH52="準優勝",[2]点数換算表!$C$19,IF(AH52="ベスト4",[2]点数換算表!$D$19,IF(AH52="ベスト8",[2]点数換算表!$E$19,[2]点数換算表!$F$19)))))</f>
        <v>0</v>
      </c>
    </row>
    <row r="53" spans="1:35">
      <c r="A53" s="13">
        <v>50</v>
      </c>
      <c r="B53" s="12" t="s">
        <v>147</v>
      </c>
      <c r="C53" s="12" t="s">
        <v>49</v>
      </c>
      <c r="D53" s="12">
        <v>2</v>
      </c>
      <c r="E53" s="16" t="s">
        <v>177</v>
      </c>
      <c r="F53" s="26" t="s">
        <v>539</v>
      </c>
      <c r="G53" s="11">
        <f t="shared" si="1"/>
        <v>150</v>
      </c>
      <c r="H53" s="12"/>
      <c r="I53" s="23">
        <f>IF(H53="",0,IF(H53="優勝",[2]点数換算表!$B$2,IF(H53="準優勝",[2]点数換算表!$C$2,IF(H53="ベスト4",[2]点数換算表!$D$2,[2]点数換算表!$E$2))))</f>
        <v>0</v>
      </c>
      <c r="J53" s="12"/>
      <c r="K53" s="11">
        <f>IF(J53="",0,IF(J53="優勝",[2]点数換算表!$B$3,IF(J53="準優勝",[2]点数換算表!$C$3,IF(J53="ベスト4",[2]点数換算表!$D$3,[2]点数換算表!$E$3))))</f>
        <v>0</v>
      </c>
      <c r="L53" s="12"/>
      <c r="M53" s="11">
        <f>IF(L53="",0,IF(L53="優勝",[2]点数換算表!$B$4,IF(L53="準優勝",[2]点数換算表!$C$4,IF(L53="ベスト4",[2]点数換算表!$D$4,IF(L53="ベスト8",[2]点数換算表!$E$4,IF(L53="ベスト16",[2]点数換算表!$F$4,""))))))</f>
        <v>0</v>
      </c>
      <c r="N53" s="12" t="s">
        <v>135</v>
      </c>
      <c r="O53" s="11">
        <f>IF(N53="",0,IF(N53="優勝",[2]点数換算表!$B$5,IF(N53="準優勝",[2]点数換算表!$C$5,IF(N53="ベスト4",[2]点数換算表!$D$5,IF(N53="ベスト8",[2]点数換算表!$E$5,IF(N53="ベスト16",[2]点数換算表!$F$5,IF(N53="ベスト32",[2]点数換算表!$G$5,"")))))))</f>
        <v>50</v>
      </c>
      <c r="P53" s="12" t="s">
        <v>135</v>
      </c>
      <c r="Q53" s="11">
        <f>IF(P53="",0,IF(P53="優勝",[2]点数換算表!$B$6,IF(P53="準優勝",[2]点数換算表!$C$6,IF(P53="ベスト4",[2]点数換算表!$D$6,IF(P53="ベスト8",[2]点数換算表!$E$6,IF(P53="ベスト16",[2]点数換算表!$F$6,IF(P53="ベスト32",[2]点数換算表!$G$6,"")))))))</f>
        <v>100</v>
      </c>
      <c r="R53" s="12"/>
      <c r="S53" s="11">
        <f>IF(R53="",0,IF(R53="優勝",[2]点数換算表!$B$7,IF(R53="準優勝",[2]点数換算表!$C$7,IF(R53="ベスト4",[2]点数換算表!$D$7,IF(R53="ベスト8",[2]点数換算表!$E$7,[2]点数換算表!$F$7)))))</f>
        <v>0</v>
      </c>
      <c r="T53" s="12"/>
      <c r="U53" s="11">
        <f>IF(T53="",0,IF(T53="優勝",[2]点数換算表!$B$8,IF(T53="準優勝",[2]点数換算表!$C$8,IF(T53="ベスト4",[2]点数換算表!$D$8,IF(T53="ベスト8",[2]点数換算表!$E$8,[2]点数換算表!$F$8)))))</f>
        <v>0</v>
      </c>
      <c r="V53" s="12"/>
      <c r="W53" s="23">
        <f>IF(V53="",0,IF(V53="優勝",[2]点数換算表!$B$13,IF(V53="準優勝",[2]点数換算表!$C$13,IF(V53="ベスト4",[2]点数換算表!$D$13,[2]点数換算表!$E$13))))</f>
        <v>0</v>
      </c>
      <c r="X53" s="12"/>
      <c r="Y53" s="11">
        <f>IF(X53="",0,IF(X53="優勝",[2]点数換算表!$B$14,IF(X53="準優勝",[2]点数換算表!$C$14,IF(X53="ベスト4",[2]点数換算表!$D$14,[2]点数換算表!$E$14))))</f>
        <v>0</v>
      </c>
      <c r="Z53" s="12"/>
      <c r="AA53" s="11">
        <f>IF(Z53="",0,IF(Z53="優勝",[2]点数換算表!$B$15,IF(Z53="準優勝",[2]点数換算表!$C$15,IF(Z53="ベスト4",[2]点数換算表!$D$15,IF(Z53="ベスト8",[2]点数換算表!$E$15,IF(Z53="ベスト16",[2]点数換算表!$F$15,""))))))</f>
        <v>0</v>
      </c>
      <c r="AB53" s="12"/>
      <c r="AC53" s="11">
        <f>IF(AB53="",0,IF(AB53="優勝",[2]点数換算表!$B$16,IF(AB53="準優勝",[2]点数換算表!$C$16,IF(AB53="ベスト4",[2]点数換算表!$D$16,IF(AB53="ベスト8",[2]点数換算表!$E$16,IF(AB53="ベスト16",[2]点数換算表!$F$16,IF(AB53="ベスト32",[2]点数換算表!$G$16,"")))))))</f>
        <v>0</v>
      </c>
      <c r="AD53" s="12"/>
      <c r="AE53" s="11">
        <f>IF(AD53="",0,IF(AD53="優勝",[2]点数換算表!$B$17,IF(AD53="準優勝",[2]点数換算表!$C$17,IF(AD53="ベスト4",[2]点数換算表!$D$17,IF(AD53="ベスト8",[2]点数換算表!$E$17,IF(AD53="ベスト16",[2]点数換算表!$F$17,IF(AD53="ベスト32",[2]点数換算表!$G$17,"")))))))</f>
        <v>0</v>
      </c>
      <c r="AF53" s="12"/>
      <c r="AG53" s="11">
        <f>IF(AF53="",0,IF(AF53="優勝",[2]点数換算表!$B$18,IF(AF53="準優勝",[2]点数換算表!$C$18,IF(AF53="ベスト4",[2]点数換算表!$D$18,IF(AF53="ベスト8",[2]点数換算表!$E$18,[2]点数換算表!$F$18)))))</f>
        <v>0</v>
      </c>
      <c r="AH53" s="12"/>
      <c r="AI53" s="11">
        <f>IF(AH53="",0,IF(AH53="優勝",[2]点数換算表!$B$19,IF(AH53="準優勝",[2]点数換算表!$C$19,IF(AH53="ベスト4",[2]点数換算表!$D$19,IF(AH53="ベスト8",[2]点数換算表!$E$19,[2]点数換算表!$F$19)))))</f>
        <v>0</v>
      </c>
    </row>
    <row r="54" spans="1:35">
      <c r="A54" s="13">
        <v>51</v>
      </c>
      <c r="B54" s="12" t="s">
        <v>714</v>
      </c>
      <c r="C54" s="12" t="s">
        <v>716</v>
      </c>
      <c r="D54" s="12">
        <v>3</v>
      </c>
      <c r="E54" s="18" t="s">
        <v>179</v>
      </c>
      <c r="F54" s="27" t="s">
        <v>540</v>
      </c>
      <c r="G54" s="11">
        <f t="shared" si="1"/>
        <v>150</v>
      </c>
      <c r="H54" s="12"/>
      <c r="I54" s="23">
        <f>IF(H54="",0,IF(H54="優勝",[2]点数換算表!$B$2,IF(H54="準優勝",[2]点数換算表!$C$2,IF(H54="ベスト4",[2]点数換算表!$D$2,[2]点数換算表!$E$2))))</f>
        <v>0</v>
      </c>
      <c r="J54" s="12"/>
      <c r="K54" s="11">
        <f>IF(J54="",0,IF(J54="優勝",[2]点数換算表!$B$3,IF(J54="準優勝",[2]点数換算表!$C$3,IF(J54="ベスト4",[2]点数換算表!$D$3,[2]点数換算表!$E$3))))</f>
        <v>0</v>
      </c>
      <c r="L54" s="12"/>
      <c r="M54" s="11">
        <f>IF(L54="",0,IF(L54="優勝",[2]点数換算表!$B$4,IF(L54="準優勝",[2]点数換算表!$C$4,IF(L54="ベスト4",[2]点数換算表!$D$4,IF(L54="ベスト8",[2]点数換算表!$E$4,IF(L54="ベスト16",[2]点数換算表!$F$4,""))))))</f>
        <v>0</v>
      </c>
      <c r="N54" s="12" t="s">
        <v>9</v>
      </c>
      <c r="O54" s="11">
        <f>IF(N54="",0,IF(N54="優勝",[2]点数換算表!$B$5,IF(N54="準優勝",[2]点数換算表!$C$5,IF(N54="ベスト4",[2]点数換算表!$D$5,IF(N54="ベスト8",[2]点数換算表!$E$5,IF(N54="ベスト16",[2]点数換算表!$F$5,IF(N54="ベスト32",[2]点数換算表!$G$5,"")))))))</f>
        <v>150</v>
      </c>
      <c r="P54" s="12"/>
      <c r="Q54" s="11">
        <f>IF(P54="",0,IF(P54="優勝",[2]点数換算表!$B$6,IF(P54="準優勝",[2]点数換算表!$C$6,IF(P54="ベスト4",[2]点数換算表!$D$6,IF(P54="ベスト8",[2]点数換算表!$E$6,IF(P54="ベスト16",[2]点数換算表!$F$6,IF(P54="ベスト32",[2]点数換算表!$G$6,"")))))))</f>
        <v>0</v>
      </c>
      <c r="R54" s="12"/>
      <c r="S54" s="11">
        <f>IF(R54="",0,IF(R54="優勝",[2]点数換算表!$B$7,IF(R54="準優勝",[2]点数換算表!$C$7,IF(R54="ベスト4",[2]点数換算表!$D$7,IF(R54="ベスト8",[2]点数換算表!$E$7,[2]点数換算表!$F$7)))))</f>
        <v>0</v>
      </c>
      <c r="T54" s="12"/>
      <c r="U54" s="11">
        <f>IF(T54="",0,IF(T54="優勝",[2]点数換算表!$B$8,IF(T54="準優勝",[2]点数換算表!$C$8,IF(T54="ベスト4",[2]点数換算表!$D$8,IF(T54="ベスト8",[2]点数換算表!$E$8,[2]点数換算表!$F$8)))))</f>
        <v>0</v>
      </c>
      <c r="V54" s="12"/>
      <c r="W54" s="23">
        <f>IF(V54="",0,IF(V54="優勝",[2]点数換算表!$B$13,IF(V54="準優勝",[2]点数換算表!$C$13,IF(V54="ベスト4",[2]点数換算表!$D$13,[2]点数換算表!$E$13))))</f>
        <v>0</v>
      </c>
      <c r="X54" s="12"/>
      <c r="Y54" s="11">
        <f>IF(X54="",0,IF(X54="優勝",[2]点数換算表!$B$14,IF(X54="準優勝",[2]点数換算表!$C$14,IF(X54="ベスト4",[2]点数換算表!$D$14,[2]点数換算表!$E$14))))</f>
        <v>0</v>
      </c>
      <c r="Z54" s="12"/>
      <c r="AA54" s="11">
        <f>IF(Z54="",0,IF(Z54="優勝",[2]点数換算表!$B$15,IF(Z54="準優勝",[2]点数換算表!$C$15,IF(Z54="ベスト4",[2]点数換算表!$D$15,IF(Z54="ベスト8",[2]点数換算表!$E$15,IF(Z54="ベスト16",[2]点数換算表!$F$15,""))))))</f>
        <v>0</v>
      </c>
      <c r="AB54" s="12"/>
      <c r="AC54" s="11">
        <f>IF(AB54="",0,IF(AB54="優勝",[2]点数換算表!$B$16,IF(AB54="準優勝",[2]点数換算表!$C$16,IF(AB54="ベスト4",[2]点数換算表!$D$16,IF(AB54="ベスト8",[2]点数換算表!$E$16,IF(AB54="ベスト16",[2]点数換算表!$F$16,IF(AB54="ベスト32",[2]点数換算表!$G$16,"")))))))</f>
        <v>0</v>
      </c>
      <c r="AD54" s="12"/>
      <c r="AE54" s="11">
        <f>IF(AD54="",0,IF(AD54="優勝",[2]点数換算表!$B$17,IF(AD54="準優勝",[2]点数換算表!$C$17,IF(AD54="ベスト4",[2]点数換算表!$D$17,IF(AD54="ベスト8",[2]点数換算表!$E$17,IF(AD54="ベスト16",[2]点数換算表!$F$17,IF(AD54="ベスト32",[2]点数換算表!$G$17,"")))))))</f>
        <v>0</v>
      </c>
      <c r="AF54" s="12"/>
      <c r="AG54" s="11">
        <f>IF(AF54="",0,IF(AF54="優勝",[2]点数換算表!$B$18,IF(AF54="準優勝",[2]点数換算表!$C$18,IF(AF54="ベスト4",[2]点数換算表!$D$18,IF(AF54="ベスト8",[2]点数換算表!$E$18,[2]点数換算表!$F$18)))))</f>
        <v>0</v>
      </c>
      <c r="AH54" s="12"/>
      <c r="AI54" s="11">
        <f>IF(AH54="",0,IF(AH54="優勝",[2]点数換算表!$B$19,IF(AH54="準優勝",[2]点数換算表!$C$19,IF(AH54="ベスト4",[2]点数換算表!$D$19,IF(AH54="ベスト8",[2]点数換算表!$E$19,[2]点数換算表!$F$19)))))</f>
        <v>0</v>
      </c>
    </row>
    <row r="55" spans="1:35">
      <c r="A55" s="13">
        <v>52</v>
      </c>
      <c r="B55" s="12" t="s">
        <v>715</v>
      </c>
      <c r="C55" s="12" t="s">
        <v>716</v>
      </c>
      <c r="D55" s="12">
        <v>1</v>
      </c>
      <c r="E55" s="18" t="s">
        <v>179</v>
      </c>
      <c r="F55" s="27" t="s">
        <v>540</v>
      </c>
      <c r="G55" s="11">
        <f t="shared" si="1"/>
        <v>150</v>
      </c>
      <c r="H55" s="12"/>
      <c r="I55" s="23">
        <f>IF(H55="",0,IF(H55="優勝",[2]点数換算表!$B$2,IF(H55="準優勝",[2]点数換算表!$C$2,IF(H55="ベスト4",[2]点数換算表!$D$2,[2]点数換算表!$E$2))))</f>
        <v>0</v>
      </c>
      <c r="J55" s="12"/>
      <c r="K55" s="11">
        <f>IF(J55="",0,IF(J55="優勝",[2]点数換算表!$B$3,IF(J55="準優勝",[2]点数換算表!$C$3,IF(J55="ベスト4",[2]点数換算表!$D$3,[2]点数換算表!$E$3))))</f>
        <v>0</v>
      </c>
      <c r="L55" s="12"/>
      <c r="M55" s="11">
        <f>IF(L55="",0,IF(L55="優勝",[2]点数換算表!$B$4,IF(L55="準優勝",[2]点数換算表!$C$4,IF(L55="ベスト4",[2]点数換算表!$D$4,IF(L55="ベスト8",[2]点数換算表!$E$4,IF(L55="ベスト16",[2]点数換算表!$F$4,""))))))</f>
        <v>0</v>
      </c>
      <c r="N55" s="12" t="s">
        <v>9</v>
      </c>
      <c r="O55" s="11">
        <f>IF(N55="",0,IF(N55="優勝",[2]点数換算表!$B$5,IF(N55="準優勝",[2]点数換算表!$C$5,IF(N55="ベスト4",[2]点数換算表!$D$5,IF(N55="ベスト8",[2]点数換算表!$E$5,IF(N55="ベスト16",[2]点数換算表!$F$5,IF(N55="ベスト32",[2]点数換算表!$G$5,"")))))))</f>
        <v>150</v>
      </c>
      <c r="P55" s="12"/>
      <c r="Q55" s="11">
        <f>IF(P55="",0,IF(P55="優勝",[2]点数換算表!$B$6,IF(P55="準優勝",[2]点数換算表!$C$6,IF(P55="ベスト4",[2]点数換算表!$D$6,IF(P55="ベスト8",[2]点数換算表!$E$6,IF(P55="ベスト16",[2]点数換算表!$F$6,IF(P55="ベスト32",[2]点数換算表!$G$6,"")))))))</f>
        <v>0</v>
      </c>
      <c r="R55" s="12"/>
      <c r="S55" s="11">
        <f>IF(R55="",0,IF(R55="優勝",[2]点数換算表!$B$7,IF(R55="準優勝",[2]点数換算表!$C$7,IF(R55="ベスト4",[2]点数換算表!$D$7,IF(R55="ベスト8",[2]点数換算表!$E$7,[2]点数換算表!$F$7)))))</f>
        <v>0</v>
      </c>
      <c r="T55" s="12"/>
      <c r="U55" s="11">
        <f>IF(T55="",0,IF(T55="優勝",[2]点数換算表!$B$8,IF(T55="準優勝",[2]点数換算表!$C$8,IF(T55="ベスト4",[2]点数換算表!$D$8,IF(T55="ベスト8",[2]点数換算表!$E$8,[2]点数換算表!$F$8)))))</f>
        <v>0</v>
      </c>
      <c r="V55" s="12"/>
      <c r="W55" s="23">
        <f>IF(V55="",0,IF(V55="優勝",[2]点数換算表!$B$13,IF(V55="準優勝",[2]点数換算表!$C$13,IF(V55="ベスト4",[2]点数換算表!$D$13,[2]点数換算表!$E$13))))</f>
        <v>0</v>
      </c>
      <c r="X55" s="12"/>
      <c r="Y55" s="11">
        <f>IF(X55="",0,IF(X55="優勝",[2]点数換算表!$B$14,IF(X55="準優勝",[2]点数換算表!$C$14,IF(X55="ベスト4",[2]点数換算表!$D$14,[2]点数換算表!$E$14))))</f>
        <v>0</v>
      </c>
      <c r="Z55" s="12"/>
      <c r="AA55" s="11">
        <f>IF(Z55="",0,IF(Z55="優勝",[2]点数換算表!$B$15,IF(Z55="準優勝",[2]点数換算表!$C$15,IF(Z55="ベスト4",[2]点数換算表!$D$15,IF(Z55="ベスト8",[2]点数換算表!$E$15,IF(Z55="ベスト16",[2]点数換算表!$F$15,""))))))</f>
        <v>0</v>
      </c>
      <c r="AB55" s="12"/>
      <c r="AC55" s="11">
        <f>IF(AB55="",0,IF(AB55="優勝",[2]点数換算表!$B$16,IF(AB55="準優勝",[2]点数換算表!$C$16,IF(AB55="ベスト4",[2]点数換算表!$D$16,IF(AB55="ベスト8",[2]点数換算表!$E$16,IF(AB55="ベスト16",[2]点数換算表!$F$16,IF(AB55="ベスト32",[2]点数換算表!$G$16,"")))))))</f>
        <v>0</v>
      </c>
      <c r="AD55" s="12"/>
      <c r="AE55" s="11">
        <f>IF(AD55="",0,IF(AD55="優勝",[2]点数換算表!$B$17,IF(AD55="準優勝",[2]点数換算表!$C$17,IF(AD55="ベスト4",[2]点数換算表!$D$17,IF(AD55="ベスト8",[2]点数換算表!$E$17,IF(AD55="ベスト16",[2]点数換算表!$F$17,IF(AD55="ベスト32",[2]点数換算表!$G$17,"")))))))</f>
        <v>0</v>
      </c>
      <c r="AF55" s="12"/>
      <c r="AG55" s="11">
        <f>IF(AF55="",0,IF(AF55="優勝",[2]点数換算表!$B$18,IF(AF55="準優勝",[2]点数換算表!$C$18,IF(AF55="ベスト4",[2]点数換算表!$D$18,IF(AF55="ベスト8",[2]点数換算表!$E$18,[2]点数換算表!$F$18)))))</f>
        <v>0</v>
      </c>
      <c r="AH55" s="12"/>
      <c r="AI55" s="11">
        <f>IF(AH55="",0,IF(AH55="優勝",[2]点数換算表!$B$19,IF(AH55="準優勝",[2]点数換算表!$C$19,IF(AH55="ベスト4",[2]点数換算表!$D$19,IF(AH55="ベスト8",[2]点数換算表!$E$19,[2]点数換算表!$F$19)))))</f>
        <v>0</v>
      </c>
    </row>
    <row r="56" spans="1:35">
      <c r="A56" s="13">
        <v>53</v>
      </c>
      <c r="B56" s="13" t="s">
        <v>764</v>
      </c>
      <c r="C56" s="13" t="s">
        <v>739</v>
      </c>
      <c r="D56" s="13">
        <v>2</v>
      </c>
      <c r="E56" s="16" t="s">
        <v>177</v>
      </c>
      <c r="F56" s="26" t="s">
        <v>539</v>
      </c>
      <c r="G56" s="11">
        <f t="shared" si="1"/>
        <v>150</v>
      </c>
      <c r="H56" s="12"/>
      <c r="I56" s="23">
        <f>IF(H56="",0,IF(H56="優勝",[2]点数換算表!$B$2,IF(H56="準優勝",[2]点数換算表!$C$2,IF(H56="ベスト4",[2]点数換算表!$D$2,[2]点数換算表!$E$2))))</f>
        <v>0</v>
      </c>
      <c r="J56" s="12"/>
      <c r="K56" s="11">
        <f>IF(J56="",0,IF(J56="優勝",[2]点数換算表!$B$3,IF(J56="準優勝",[2]点数換算表!$C$3,IF(J56="ベスト4",[2]点数換算表!$D$3,[2]点数換算表!$E$3))))</f>
        <v>0</v>
      </c>
      <c r="L56" s="12"/>
      <c r="M56" s="11">
        <f>IF(L56="",0,IF(L56="優勝",[2]点数換算表!$B$4,IF(L56="準優勝",[2]点数換算表!$C$4,IF(L56="ベスト4",[2]点数換算表!$D$4,IF(L56="ベスト8",[2]点数換算表!$E$4,IF(L56="ベスト16",[2]点数換算表!$F$4,""))))))</f>
        <v>0</v>
      </c>
      <c r="N56" s="12" t="s">
        <v>9</v>
      </c>
      <c r="O56" s="11">
        <f>IF(N56="",0,IF(N56="優勝",[2]点数換算表!$B$5,IF(N56="準優勝",[2]点数換算表!$C$5,IF(N56="ベスト4",[2]点数換算表!$D$5,IF(N56="ベスト8",[2]点数換算表!$E$5,IF(N56="ベスト16",[2]点数換算表!$F$5,IF(N56="ベスト32",[2]点数換算表!$G$5,"")))))))</f>
        <v>150</v>
      </c>
      <c r="P56" s="12"/>
      <c r="Q56" s="11">
        <f>IF(P56="",0,IF(P56="優勝",[2]点数換算表!$B$6,IF(P56="準優勝",[2]点数換算表!$C$6,IF(P56="ベスト4",[2]点数換算表!$D$6,IF(P56="ベスト8",[2]点数換算表!$E$6,IF(P56="ベスト16",[2]点数換算表!$F$6,IF(P56="ベスト32",[2]点数換算表!$G$6,"")))))))</f>
        <v>0</v>
      </c>
      <c r="R56" s="12"/>
      <c r="S56" s="11">
        <f>IF(R56="",0,IF(R56="優勝",[2]点数換算表!$B$7,IF(R56="準優勝",[2]点数換算表!$C$7,IF(R56="ベスト4",[2]点数換算表!$D$7,IF(R56="ベスト8",[2]点数換算表!$E$7,[2]点数換算表!$F$7)))))</f>
        <v>0</v>
      </c>
      <c r="T56" s="12"/>
      <c r="U56" s="11">
        <f>IF(T56="",0,IF(T56="優勝",[2]点数換算表!$B$8,IF(T56="準優勝",[2]点数換算表!$C$8,IF(T56="ベスト4",[2]点数換算表!$D$8,IF(T56="ベスト8",[2]点数換算表!$E$8,[2]点数換算表!$F$8)))))</f>
        <v>0</v>
      </c>
      <c r="V56" s="12"/>
      <c r="W56" s="23">
        <f>IF(V56="",0,IF(V56="優勝",[2]点数換算表!$B$13,IF(V56="準優勝",[2]点数換算表!$C$13,IF(V56="ベスト4",[2]点数換算表!$D$13,[2]点数換算表!$E$13))))</f>
        <v>0</v>
      </c>
      <c r="X56" s="12"/>
      <c r="Y56" s="11">
        <f>IF(X56="",0,IF(X56="優勝",[2]点数換算表!$B$14,IF(X56="準優勝",[2]点数換算表!$C$14,IF(X56="ベスト4",[2]点数換算表!$D$14,[2]点数換算表!$E$14))))</f>
        <v>0</v>
      </c>
      <c r="Z56" s="12"/>
      <c r="AA56" s="11">
        <f>IF(Z56="",0,IF(Z56="優勝",[2]点数換算表!$B$15,IF(Z56="準優勝",[2]点数換算表!$C$15,IF(Z56="ベスト4",[2]点数換算表!$D$15,IF(Z56="ベスト8",[2]点数換算表!$E$15,IF(Z56="ベスト16",[2]点数換算表!$F$15,""))))))</f>
        <v>0</v>
      </c>
      <c r="AB56" s="12"/>
      <c r="AC56" s="11">
        <f>IF(AB56="",0,IF(AB56="優勝",[2]点数換算表!$B$16,IF(AB56="準優勝",[2]点数換算表!$C$16,IF(AB56="ベスト4",[2]点数換算表!$D$16,IF(AB56="ベスト8",[2]点数換算表!$E$16,IF(AB56="ベスト16",[2]点数換算表!$F$16,IF(AB56="ベスト32",[2]点数換算表!$G$16,"")))))))</f>
        <v>0</v>
      </c>
      <c r="AD56" s="12"/>
      <c r="AE56" s="11">
        <f>IF(AD56="",0,IF(AD56="優勝",[2]点数換算表!$B$17,IF(AD56="準優勝",[2]点数換算表!$C$17,IF(AD56="ベスト4",[2]点数換算表!$D$17,IF(AD56="ベスト8",[2]点数換算表!$E$17,IF(AD56="ベスト16",[2]点数換算表!$F$17,IF(AD56="ベスト32",[2]点数換算表!$G$17,"")))))))</f>
        <v>0</v>
      </c>
      <c r="AF56" s="12"/>
      <c r="AG56" s="11">
        <f>IF(AF56="",0,IF(AF56="優勝",[2]点数換算表!$B$18,IF(AF56="準優勝",[2]点数換算表!$C$18,IF(AF56="ベスト4",[2]点数換算表!$D$18,IF(AF56="ベスト8",[2]点数換算表!$E$18,[2]点数換算表!$F$18)))))</f>
        <v>0</v>
      </c>
      <c r="AH56" s="12"/>
      <c r="AI56" s="11">
        <f>IF(AH56="",0,IF(AH56="優勝",[2]点数換算表!$B$19,IF(AH56="準優勝",[2]点数換算表!$C$19,IF(AH56="ベスト4",[2]点数換算表!$D$19,IF(AH56="ベスト8",[2]点数換算表!$E$19,[2]点数換算表!$F$19)))))</f>
        <v>0</v>
      </c>
    </row>
    <row r="57" spans="1:35">
      <c r="A57" s="13">
        <v>54</v>
      </c>
      <c r="B57" s="13" t="s">
        <v>765</v>
      </c>
      <c r="C57" s="13" t="s">
        <v>739</v>
      </c>
      <c r="D57" s="13">
        <v>2</v>
      </c>
      <c r="E57" s="16" t="s">
        <v>177</v>
      </c>
      <c r="F57" s="26" t="s">
        <v>539</v>
      </c>
      <c r="G57" s="11">
        <f t="shared" si="1"/>
        <v>150</v>
      </c>
      <c r="H57" s="12"/>
      <c r="I57" s="23">
        <f>IF(H57="",0,IF(H57="優勝",[2]点数換算表!$B$2,IF(H57="準優勝",[2]点数換算表!$C$2,IF(H57="ベスト4",[2]点数換算表!$D$2,[2]点数換算表!$E$2))))</f>
        <v>0</v>
      </c>
      <c r="J57" s="12"/>
      <c r="K57" s="11">
        <f>IF(J57="",0,IF(J57="優勝",[2]点数換算表!$B$3,IF(J57="準優勝",[2]点数換算表!$C$3,IF(J57="ベスト4",[2]点数換算表!$D$3,[2]点数換算表!$E$3))))</f>
        <v>0</v>
      </c>
      <c r="L57" s="12"/>
      <c r="M57" s="11">
        <f>IF(L57="",0,IF(L57="優勝",[2]点数換算表!$B$4,IF(L57="準優勝",[2]点数換算表!$C$4,IF(L57="ベスト4",[2]点数換算表!$D$4,IF(L57="ベスト8",[2]点数換算表!$E$4,IF(L57="ベスト16",[2]点数換算表!$F$4,""))))))</f>
        <v>0</v>
      </c>
      <c r="N57" s="12" t="s">
        <v>9</v>
      </c>
      <c r="O57" s="11">
        <f>IF(N57="",0,IF(N57="優勝",[2]点数換算表!$B$5,IF(N57="準優勝",[2]点数換算表!$C$5,IF(N57="ベスト4",[2]点数換算表!$D$5,IF(N57="ベスト8",[2]点数換算表!$E$5,IF(N57="ベスト16",[2]点数換算表!$F$5,IF(N57="ベスト32",[2]点数換算表!$G$5,"")))))))</f>
        <v>150</v>
      </c>
      <c r="P57" s="12"/>
      <c r="Q57" s="11">
        <f>IF(P57="",0,IF(P57="優勝",[2]点数換算表!$B$6,IF(P57="準優勝",[2]点数換算表!$C$6,IF(P57="ベスト4",[2]点数換算表!$D$6,IF(P57="ベスト8",[2]点数換算表!$E$6,IF(P57="ベスト16",[2]点数換算表!$F$6,IF(P57="ベスト32",[2]点数換算表!$G$6,"")))))))</f>
        <v>0</v>
      </c>
      <c r="R57" s="12"/>
      <c r="S57" s="11">
        <f>IF(R57="",0,IF(R57="優勝",[2]点数換算表!$B$7,IF(R57="準優勝",[2]点数換算表!$C$7,IF(R57="ベスト4",[2]点数換算表!$D$7,IF(R57="ベスト8",[2]点数換算表!$E$7,[2]点数換算表!$F$7)))))</f>
        <v>0</v>
      </c>
      <c r="T57" s="12"/>
      <c r="U57" s="11">
        <f>IF(T57="",0,IF(T57="優勝",[2]点数換算表!$B$8,IF(T57="準優勝",[2]点数換算表!$C$8,IF(T57="ベスト4",[2]点数換算表!$D$8,IF(T57="ベスト8",[2]点数換算表!$E$8,[2]点数換算表!$F$8)))))</f>
        <v>0</v>
      </c>
      <c r="V57" s="12"/>
      <c r="W57" s="23">
        <f>IF(V57="",0,IF(V57="優勝",[2]点数換算表!$B$13,IF(V57="準優勝",[2]点数換算表!$C$13,IF(V57="ベスト4",[2]点数換算表!$D$13,[2]点数換算表!$E$13))))</f>
        <v>0</v>
      </c>
      <c r="X57" s="12"/>
      <c r="Y57" s="11">
        <f>IF(X57="",0,IF(X57="優勝",[2]点数換算表!$B$14,IF(X57="準優勝",[2]点数換算表!$C$14,IF(X57="ベスト4",[2]点数換算表!$D$14,[2]点数換算表!$E$14))))</f>
        <v>0</v>
      </c>
      <c r="Z57" s="12"/>
      <c r="AA57" s="11">
        <f>IF(Z57="",0,IF(Z57="優勝",[2]点数換算表!$B$15,IF(Z57="準優勝",[2]点数換算表!$C$15,IF(Z57="ベスト4",[2]点数換算表!$D$15,IF(Z57="ベスト8",[2]点数換算表!$E$15,IF(Z57="ベスト16",[2]点数換算表!$F$15,""))))))</f>
        <v>0</v>
      </c>
      <c r="AB57" s="12"/>
      <c r="AC57" s="11">
        <f>IF(AB57="",0,IF(AB57="優勝",[2]点数換算表!$B$16,IF(AB57="準優勝",[2]点数換算表!$C$16,IF(AB57="ベスト4",[2]点数換算表!$D$16,IF(AB57="ベスト8",[2]点数換算表!$E$16,IF(AB57="ベスト16",[2]点数換算表!$F$16,IF(AB57="ベスト32",[2]点数換算表!$G$16,"")))))))</f>
        <v>0</v>
      </c>
      <c r="AD57" s="12"/>
      <c r="AE57" s="11">
        <f>IF(AD57="",0,IF(AD57="優勝",[2]点数換算表!$B$17,IF(AD57="準優勝",[2]点数換算表!$C$17,IF(AD57="ベスト4",[2]点数換算表!$D$17,IF(AD57="ベスト8",[2]点数換算表!$E$17,IF(AD57="ベスト16",[2]点数換算表!$F$17,IF(AD57="ベスト32",[2]点数換算表!$G$17,"")))))))</f>
        <v>0</v>
      </c>
      <c r="AF57" s="12"/>
      <c r="AG57" s="11">
        <f>IF(AF57="",0,IF(AF57="優勝",[2]点数換算表!$B$18,IF(AF57="準優勝",[2]点数換算表!$C$18,IF(AF57="ベスト4",[2]点数換算表!$D$18,IF(AF57="ベスト8",[2]点数換算表!$E$18,[2]点数換算表!$F$18)))))</f>
        <v>0</v>
      </c>
      <c r="AH57" s="12"/>
      <c r="AI57" s="11">
        <f>IF(AH57="",0,IF(AH57="優勝",[2]点数換算表!$B$19,IF(AH57="準優勝",[2]点数換算表!$C$19,IF(AH57="ベスト4",[2]点数換算表!$D$19,IF(AH57="ベスト8",[2]点数換算表!$E$19,[2]点数換算表!$F$19)))))</f>
        <v>0</v>
      </c>
    </row>
    <row r="58" spans="1:35">
      <c r="A58" s="13">
        <v>55</v>
      </c>
      <c r="B58" s="13" t="s">
        <v>757</v>
      </c>
      <c r="C58" s="13" t="s">
        <v>752</v>
      </c>
      <c r="D58" s="13">
        <v>1</v>
      </c>
      <c r="E58" s="16" t="s">
        <v>177</v>
      </c>
      <c r="F58" s="26" t="s">
        <v>539</v>
      </c>
      <c r="G58" s="11">
        <f t="shared" si="1"/>
        <v>150</v>
      </c>
      <c r="H58" s="12"/>
      <c r="I58" s="23">
        <f>IF(H58="",0,IF(H58="優勝",[2]点数換算表!$B$2,IF(H58="準優勝",[2]点数換算表!$C$2,IF(H58="ベスト4",[2]点数換算表!$D$2,[2]点数換算表!$E$2))))</f>
        <v>0</v>
      </c>
      <c r="J58" s="12"/>
      <c r="K58" s="11">
        <f>IF(J58="",0,IF(J58="優勝",[2]点数換算表!$B$3,IF(J58="準優勝",[2]点数換算表!$C$3,IF(J58="ベスト4",[2]点数換算表!$D$3,[2]点数換算表!$E$3))))</f>
        <v>0</v>
      </c>
      <c r="L58" s="12"/>
      <c r="M58" s="11">
        <f>IF(L58="",0,IF(L58="優勝",[2]点数換算表!$B$4,IF(L58="準優勝",[2]点数換算表!$C$4,IF(L58="ベスト4",[2]点数換算表!$D$4,IF(L58="ベスト8",[2]点数換算表!$E$4,IF(L58="ベスト16",[2]点数換算表!$F$4,""))))))</f>
        <v>0</v>
      </c>
      <c r="N58" s="12" t="s">
        <v>135</v>
      </c>
      <c r="O58" s="11">
        <f>IF(N58="",0,IF(N58="優勝",[2]点数換算表!$B$5,IF(N58="準優勝",[2]点数換算表!$C$5,IF(N58="ベスト4",[2]点数換算表!$D$5,IF(N58="ベスト8",[2]点数換算表!$E$5,IF(N58="ベスト16",[2]点数換算表!$F$5,IF(N58="ベスト32",[2]点数換算表!$G$5,"")))))))</f>
        <v>50</v>
      </c>
      <c r="P58" s="12" t="s">
        <v>135</v>
      </c>
      <c r="Q58" s="11">
        <f>IF(P58="",0,IF(P58="優勝",[2]点数換算表!$B$6,IF(P58="準優勝",[2]点数換算表!$C$6,IF(P58="ベスト4",[2]点数換算表!$D$6,IF(P58="ベスト8",[2]点数換算表!$E$6,IF(P58="ベスト16",[2]点数換算表!$F$6,IF(P58="ベスト32",[2]点数換算表!$G$6,"")))))))</f>
        <v>100</v>
      </c>
      <c r="R58" s="12"/>
      <c r="S58" s="11">
        <f>IF(R58="",0,IF(R58="優勝",[2]点数換算表!$B$7,IF(R58="準優勝",[2]点数換算表!$C$7,IF(R58="ベスト4",[2]点数換算表!$D$7,IF(R58="ベスト8",[2]点数換算表!$E$7,[2]点数換算表!$F$7)))))</f>
        <v>0</v>
      </c>
      <c r="T58" s="12"/>
      <c r="U58" s="11">
        <f>IF(T58="",0,IF(T58="優勝",[2]点数換算表!$B$8,IF(T58="準優勝",[2]点数換算表!$C$8,IF(T58="ベスト4",[2]点数換算表!$D$8,IF(T58="ベスト8",[2]点数換算表!$E$8,[2]点数換算表!$F$8)))))</f>
        <v>0</v>
      </c>
      <c r="V58" s="12"/>
      <c r="W58" s="23">
        <f>IF(V58="",0,IF(V58="優勝",[2]点数換算表!$B$13,IF(V58="準優勝",[2]点数換算表!$C$13,IF(V58="ベスト4",[2]点数換算表!$D$13,[2]点数換算表!$E$13))))</f>
        <v>0</v>
      </c>
      <c r="X58" s="12"/>
      <c r="Y58" s="11">
        <f>IF(X58="",0,IF(X58="優勝",[2]点数換算表!$B$14,IF(X58="準優勝",[2]点数換算表!$C$14,IF(X58="ベスト4",[2]点数換算表!$D$14,[2]点数換算表!$E$14))))</f>
        <v>0</v>
      </c>
      <c r="Z58" s="12"/>
      <c r="AA58" s="11">
        <f>IF(Z58="",0,IF(Z58="優勝",[2]点数換算表!$B$15,IF(Z58="準優勝",[2]点数換算表!$C$15,IF(Z58="ベスト4",[2]点数換算表!$D$15,IF(Z58="ベスト8",[2]点数換算表!$E$15,IF(Z58="ベスト16",[2]点数換算表!$F$15,""))))))</f>
        <v>0</v>
      </c>
      <c r="AB58" s="12"/>
      <c r="AC58" s="11">
        <f>IF(AB58="",0,IF(AB58="優勝",[2]点数換算表!$B$16,IF(AB58="準優勝",[2]点数換算表!$C$16,IF(AB58="ベスト4",[2]点数換算表!$D$16,IF(AB58="ベスト8",[2]点数換算表!$E$16,IF(AB58="ベスト16",[2]点数換算表!$F$16,IF(AB58="ベスト32",[2]点数換算表!$G$16,"")))))))</f>
        <v>0</v>
      </c>
      <c r="AD58" s="12"/>
      <c r="AE58" s="11">
        <f>IF(AD58="",0,IF(AD58="優勝",[2]点数換算表!$B$17,IF(AD58="準優勝",[2]点数換算表!$C$17,IF(AD58="ベスト4",[2]点数換算表!$D$17,IF(AD58="ベスト8",[2]点数換算表!$E$17,IF(AD58="ベスト16",[2]点数換算表!$F$17,IF(AD58="ベスト32",[2]点数換算表!$G$17,"")))))))</f>
        <v>0</v>
      </c>
      <c r="AF58" s="12"/>
      <c r="AG58" s="11">
        <f>IF(AF58="",0,IF(AF58="優勝",[2]点数換算表!$B$18,IF(AF58="準優勝",[2]点数換算表!$C$18,IF(AF58="ベスト4",[2]点数換算表!$D$18,IF(AF58="ベスト8",[2]点数換算表!$E$18,[2]点数換算表!$F$18)))))</f>
        <v>0</v>
      </c>
      <c r="AH58" s="12"/>
      <c r="AI58" s="11">
        <f>IF(AH58="",0,IF(AH58="優勝",[2]点数換算表!$B$19,IF(AH58="準優勝",[2]点数換算表!$C$19,IF(AH58="ベスト4",[2]点数換算表!$D$19,IF(AH58="ベスト8",[2]点数換算表!$E$19,[2]点数換算表!$F$19)))))</f>
        <v>0</v>
      </c>
    </row>
    <row r="59" spans="1:35">
      <c r="A59" s="13">
        <v>56</v>
      </c>
      <c r="B59" s="12" t="s">
        <v>468</v>
      </c>
      <c r="C59" s="12" t="s">
        <v>466</v>
      </c>
      <c r="D59" s="12">
        <v>3</v>
      </c>
      <c r="E59" s="25" t="s">
        <v>467</v>
      </c>
      <c r="F59" s="26" t="s">
        <v>539</v>
      </c>
      <c r="G59" s="11">
        <f t="shared" si="1"/>
        <v>142</v>
      </c>
      <c r="H59" s="12"/>
      <c r="I59" s="23">
        <f>IF(H59="",0,IF(H59="優勝",[2]点数換算表!$B$2,IF(H59="準優勝",[2]点数換算表!$C$2,IF(H59="ベスト4",[2]点数換算表!$D$2,[2]点数換算表!$E$2))))</f>
        <v>0</v>
      </c>
      <c r="J59" s="12"/>
      <c r="K59" s="11">
        <f>IF(J59="",0,IF(J59="優勝",[2]点数換算表!$B$3,IF(J59="準優勝",[2]点数換算表!$C$3,IF(J59="ベスト4",[2]点数換算表!$D$3,[2]点数換算表!$E$3))))</f>
        <v>0</v>
      </c>
      <c r="L59" s="12" t="s">
        <v>6</v>
      </c>
      <c r="M59" s="11">
        <f>IF(L59="",0,IF(L59="優勝",[2]点数換算表!$B$4,IF(L59="準優勝",[2]点数換算表!$C$4,IF(L59="ベスト4",[2]点数換算表!$D$4,IF(L59="ベスト8",[2]点数換算表!$E$4,IF(L59="ベスト16",[2]点数換算表!$F$4,""))))))</f>
        <v>60</v>
      </c>
      <c r="N59" s="12" t="s">
        <v>135</v>
      </c>
      <c r="O59" s="11">
        <f>IF(N59="",0,IF(N59="優勝",[2]点数換算表!$B$5,IF(N59="準優勝",[2]点数換算表!$C$5,IF(N59="ベスト4",[2]点数換算表!$D$5,IF(N59="ベスト8",[2]点数換算表!$E$5,IF(N59="ベスト16",[2]点数換算表!$F$5,IF(N59="ベスト32",[2]点数換算表!$G$5,"")))))))</f>
        <v>50</v>
      </c>
      <c r="P59" s="12"/>
      <c r="Q59" s="11">
        <f>IF(P59="",0,IF(P59="優勝",[2]点数換算表!$B$6,IF(P59="準優勝",[2]点数換算表!$C$6,IF(P59="ベスト4",[2]点数換算表!$D$6,IF(P59="ベスト8",[2]点数換算表!$E$6,IF(P59="ベスト16",[2]点数換算表!$F$6,IF(P59="ベスト32",[2]点数換算表!$G$6,"")))))))</f>
        <v>0</v>
      </c>
      <c r="R59" s="12"/>
      <c r="S59" s="11">
        <f>IF(R59="",0,IF(R59="優勝",[2]点数換算表!$B$7,IF(R59="準優勝",[2]点数換算表!$C$7,IF(R59="ベスト4",[2]点数換算表!$D$7,IF(R59="ベスト8",[2]点数換算表!$E$7,[2]点数換算表!$F$7)))))</f>
        <v>0</v>
      </c>
      <c r="T59" s="12"/>
      <c r="U59" s="11">
        <f>IF(T59="",0,IF(T59="優勝",[2]点数換算表!$B$8,IF(T59="準優勝",[2]点数換算表!$C$8,IF(T59="ベスト4",[2]点数換算表!$D$8,IF(T59="ベスト8",[2]点数換算表!$E$8,[2]点数換算表!$F$8)))))</f>
        <v>0</v>
      </c>
      <c r="V59" s="12"/>
      <c r="W59" s="23">
        <f>IF(V59="",0,IF(V59="優勝",[2]点数換算表!$B$13,IF(V59="準優勝",[2]点数換算表!$C$13,IF(V59="ベスト4",[2]点数換算表!$D$13,[2]点数換算表!$E$13))))</f>
        <v>0</v>
      </c>
      <c r="X59" s="12"/>
      <c r="Y59" s="11">
        <f>IF(X59="",0,IF(X59="優勝",[2]点数換算表!$B$14,IF(X59="準優勝",[2]点数換算表!$C$14,IF(X59="ベスト4",[2]点数換算表!$D$14,[2]点数換算表!$E$14))))</f>
        <v>0</v>
      </c>
      <c r="Z59" s="12" t="s">
        <v>9</v>
      </c>
      <c r="AA59" s="11">
        <f>IF(Z59="",0,IF(Z59="優勝",[2]点数換算表!$B$15,IF(Z59="準優勝",[2]点数換算表!$C$15,IF(Z59="ベスト4",[2]点数換算表!$D$15,IF(Z59="ベスト8",[2]点数換算表!$E$15,IF(Z59="ベスト16",[2]点数換算表!$F$15,""))))))</f>
        <v>32</v>
      </c>
      <c r="AB59" s="12"/>
      <c r="AC59" s="11">
        <f>IF(AB59="",0,IF(AB59="優勝",[2]点数換算表!$B$16,IF(AB59="準優勝",[2]点数換算表!$C$16,IF(AB59="ベスト4",[2]点数換算表!$D$16,IF(AB59="ベスト8",[2]点数換算表!$E$16,IF(AB59="ベスト16",[2]点数換算表!$F$16,IF(AB59="ベスト32",[2]点数換算表!$G$16,"")))))))</f>
        <v>0</v>
      </c>
      <c r="AD59" s="12"/>
      <c r="AE59" s="11">
        <f>IF(AD59="",0,IF(AD59="優勝",[2]点数換算表!$B$17,IF(AD59="準優勝",[2]点数換算表!$C$17,IF(AD59="ベスト4",[2]点数換算表!$D$17,IF(AD59="ベスト8",[2]点数換算表!$E$17,IF(AD59="ベスト16",[2]点数換算表!$F$17,IF(AD59="ベスト32",[2]点数換算表!$G$17,"")))))))</f>
        <v>0</v>
      </c>
      <c r="AF59" s="12"/>
      <c r="AG59" s="11">
        <f>IF(AF59="",0,IF(AF59="優勝",[2]点数換算表!$B$18,IF(AF59="準優勝",[2]点数換算表!$C$18,IF(AF59="ベスト4",[2]点数換算表!$D$18,IF(AF59="ベスト8",[2]点数換算表!$E$18,[2]点数換算表!$F$18)))))</f>
        <v>0</v>
      </c>
      <c r="AH59" s="12"/>
      <c r="AI59" s="11">
        <f>IF(AH59="",0,IF(AH59="優勝",[2]点数換算表!$B$19,IF(AH59="準優勝",[2]点数換算表!$C$19,IF(AH59="ベスト4",[2]点数換算表!$D$19,IF(AH59="ベスト8",[2]点数換算表!$E$19,[2]点数換算表!$F$19)))))</f>
        <v>0</v>
      </c>
    </row>
    <row r="60" spans="1:35">
      <c r="A60" s="13">
        <v>57</v>
      </c>
      <c r="B60" s="12" t="s">
        <v>469</v>
      </c>
      <c r="C60" s="12" t="s">
        <v>466</v>
      </c>
      <c r="D60" s="12">
        <v>2</v>
      </c>
      <c r="E60" s="25" t="s">
        <v>467</v>
      </c>
      <c r="F60" s="26" t="s">
        <v>539</v>
      </c>
      <c r="G60" s="11">
        <f t="shared" si="1"/>
        <v>142</v>
      </c>
      <c r="H60" s="12"/>
      <c r="I60" s="23">
        <f>IF(H60="",0,IF(H60="優勝",[2]点数換算表!$B$2,IF(H60="準優勝",[2]点数換算表!$C$2,IF(H60="ベスト4",[2]点数換算表!$D$2,[2]点数換算表!$E$2))))</f>
        <v>0</v>
      </c>
      <c r="J60" s="12"/>
      <c r="K60" s="11">
        <f>IF(J60="",0,IF(J60="優勝",[2]点数換算表!$B$3,IF(J60="準優勝",[2]点数換算表!$C$3,IF(J60="ベスト4",[2]点数換算表!$D$3,[2]点数換算表!$E$3))))</f>
        <v>0</v>
      </c>
      <c r="L60" s="12" t="s">
        <v>6</v>
      </c>
      <c r="M60" s="11">
        <f>IF(L60="",0,IF(L60="優勝",[2]点数換算表!$B$4,IF(L60="準優勝",[2]点数換算表!$C$4,IF(L60="ベスト4",[2]点数換算表!$D$4,IF(L60="ベスト8",[2]点数換算表!$E$4,IF(L60="ベスト16",[2]点数換算表!$F$4,""))))))</f>
        <v>60</v>
      </c>
      <c r="N60" s="12" t="s">
        <v>135</v>
      </c>
      <c r="O60" s="11">
        <f>IF(N60="",0,IF(N60="優勝",[2]点数換算表!$B$5,IF(N60="準優勝",[2]点数換算表!$C$5,IF(N60="ベスト4",[2]点数換算表!$D$5,IF(N60="ベスト8",[2]点数換算表!$E$5,IF(N60="ベスト16",[2]点数換算表!$F$5,IF(N60="ベスト32",[2]点数換算表!$G$5,"")))))))</f>
        <v>50</v>
      </c>
      <c r="P60" s="12"/>
      <c r="Q60" s="11">
        <f>IF(P60="",0,IF(P60="優勝",[2]点数換算表!$B$6,IF(P60="準優勝",[2]点数換算表!$C$6,IF(P60="ベスト4",[2]点数換算表!$D$6,IF(P60="ベスト8",[2]点数換算表!$E$6,IF(P60="ベスト16",[2]点数換算表!$F$6,IF(P60="ベスト32",[2]点数換算表!$G$6,"")))))))</f>
        <v>0</v>
      </c>
      <c r="R60" s="12"/>
      <c r="S60" s="11">
        <f>IF(R60="",0,IF(R60="優勝",[2]点数換算表!$B$7,IF(R60="準優勝",[2]点数換算表!$C$7,IF(R60="ベスト4",[2]点数換算表!$D$7,IF(R60="ベスト8",[2]点数換算表!$E$7,[2]点数換算表!$F$7)))))</f>
        <v>0</v>
      </c>
      <c r="T60" s="12"/>
      <c r="U60" s="11">
        <f>IF(T60="",0,IF(T60="優勝",[2]点数換算表!$B$8,IF(T60="準優勝",[2]点数換算表!$C$8,IF(T60="ベスト4",[2]点数換算表!$D$8,IF(T60="ベスト8",[2]点数換算表!$E$8,[2]点数換算表!$F$8)))))</f>
        <v>0</v>
      </c>
      <c r="V60" s="12"/>
      <c r="W60" s="23">
        <f>IF(V60="",0,IF(V60="優勝",[2]点数換算表!$B$13,IF(V60="準優勝",[2]点数換算表!$C$13,IF(V60="ベスト4",[2]点数換算表!$D$13,[2]点数換算表!$E$13))))</f>
        <v>0</v>
      </c>
      <c r="X60" s="12"/>
      <c r="Y60" s="11">
        <f>IF(X60="",0,IF(X60="優勝",[2]点数換算表!$B$14,IF(X60="準優勝",[2]点数換算表!$C$14,IF(X60="ベスト4",[2]点数換算表!$D$14,[2]点数換算表!$E$14))))</f>
        <v>0</v>
      </c>
      <c r="Z60" s="12" t="s">
        <v>9</v>
      </c>
      <c r="AA60" s="11">
        <f>IF(Z60="",0,IF(Z60="優勝",[2]点数換算表!$B$15,IF(Z60="準優勝",[2]点数換算表!$C$15,IF(Z60="ベスト4",[2]点数換算表!$D$15,IF(Z60="ベスト8",[2]点数換算表!$E$15,IF(Z60="ベスト16",[2]点数換算表!$F$15,""))))))</f>
        <v>32</v>
      </c>
      <c r="AB60" s="12"/>
      <c r="AC60" s="11">
        <f>IF(AB60="",0,IF(AB60="優勝",[2]点数換算表!$B$16,IF(AB60="準優勝",[2]点数換算表!$C$16,IF(AB60="ベスト4",[2]点数換算表!$D$16,IF(AB60="ベスト8",[2]点数換算表!$E$16,IF(AB60="ベスト16",[2]点数換算表!$F$16,IF(AB60="ベスト32",[2]点数換算表!$G$16,"")))))))</f>
        <v>0</v>
      </c>
      <c r="AD60" s="12"/>
      <c r="AE60" s="11">
        <f>IF(AD60="",0,IF(AD60="優勝",[2]点数換算表!$B$17,IF(AD60="準優勝",[2]点数換算表!$C$17,IF(AD60="ベスト4",[2]点数換算表!$D$17,IF(AD60="ベスト8",[2]点数換算表!$E$17,IF(AD60="ベスト16",[2]点数換算表!$F$17,IF(AD60="ベスト32",[2]点数換算表!$G$17,"")))))))</f>
        <v>0</v>
      </c>
      <c r="AF60" s="12"/>
      <c r="AG60" s="11">
        <f>IF(AF60="",0,IF(AF60="優勝",[2]点数換算表!$B$18,IF(AF60="準優勝",[2]点数換算表!$C$18,IF(AF60="ベスト4",[2]点数換算表!$D$18,IF(AF60="ベスト8",[2]点数換算表!$E$18,[2]点数換算表!$F$18)))))</f>
        <v>0</v>
      </c>
      <c r="AH60" s="12"/>
      <c r="AI60" s="11">
        <f>IF(AH60="",0,IF(AH60="優勝",[2]点数換算表!$B$19,IF(AH60="準優勝",[2]点数換算表!$C$19,IF(AH60="ベスト4",[2]点数換算表!$D$19,IF(AH60="ベスト8",[2]点数換算表!$E$19,[2]点数換算表!$F$19)))))</f>
        <v>0</v>
      </c>
    </row>
    <row r="61" spans="1:35">
      <c r="A61" s="13">
        <v>58</v>
      </c>
      <c r="B61" s="12" t="s">
        <v>216</v>
      </c>
      <c r="C61" s="12" t="s">
        <v>186</v>
      </c>
      <c r="D61" s="12">
        <v>2</v>
      </c>
      <c r="E61" s="18" t="s">
        <v>179</v>
      </c>
      <c r="F61" s="27" t="s">
        <v>540</v>
      </c>
      <c r="G61" s="11">
        <f t="shared" si="1"/>
        <v>140</v>
      </c>
      <c r="H61" s="12"/>
      <c r="I61" s="23">
        <f>IF(H61="",0,IF(H61="優勝",[2]点数換算表!$B$2,IF(H61="準優勝",[2]点数換算表!$C$2,IF(H61="ベスト4",[2]点数換算表!$D$2,[2]点数換算表!$E$2))))</f>
        <v>0</v>
      </c>
      <c r="J61" s="12"/>
      <c r="K61" s="11">
        <f>IF(J61="",0,IF(J61="優勝",[2]点数換算表!$B$3,IF(J61="準優勝",[2]点数換算表!$C$3,IF(J61="ベスト4",[2]点数換算表!$D$3,[2]点数換算表!$E$3))))</f>
        <v>0</v>
      </c>
      <c r="L61" s="12" t="s">
        <v>7</v>
      </c>
      <c r="M61" s="11">
        <f>IF(L61="",0,IF(L61="優勝",[2]点数換算表!$B$4,IF(L61="準優勝",[2]点数換算表!$C$4,IF(L61="ベスト4",[2]点数換算表!$D$4,IF(L61="ベスト8",[2]点数換算表!$E$4,IF(L61="ベスト16",[2]点数換算表!$F$4,""))))))</f>
        <v>20</v>
      </c>
      <c r="N61" s="12"/>
      <c r="O61" s="11">
        <f>IF(N61="",0,IF(N61="優勝",[2]点数換算表!$B$5,IF(N61="準優勝",[2]点数換算表!$C$5,IF(N61="ベスト4",[2]点数換算表!$D$5,IF(N61="ベスト8",[2]点数換算表!$E$5,IF(N61="ベスト16",[2]点数換算表!$F$5,IF(N61="ベスト32",[2]点数換算表!$G$5,"")))))))</f>
        <v>0</v>
      </c>
      <c r="P61" s="12"/>
      <c r="Q61" s="11">
        <f>IF(P61="",0,IF(P61="優勝",[2]点数換算表!$B$6,IF(P61="準優勝",[2]点数換算表!$C$6,IF(P61="ベスト4",[2]点数換算表!$D$6,IF(P61="ベスト8",[2]点数換算表!$E$6,IF(P61="ベスト16",[2]点数換算表!$F$6,IF(P61="ベスト32",[2]点数換算表!$G$6,"")))))))</f>
        <v>0</v>
      </c>
      <c r="R61" s="12"/>
      <c r="S61" s="11">
        <f>IF(R61="",0,IF(R61="優勝",[2]点数換算表!$B$7,IF(R61="準優勝",[2]点数換算表!$C$7,IF(R61="ベスト4",[2]点数換算表!$D$7,IF(R61="ベスト8",[2]点数換算表!$E$7,[2]点数換算表!$F$7)))))</f>
        <v>0</v>
      </c>
      <c r="T61" s="12"/>
      <c r="U61" s="11">
        <f>IF(T61="",0,IF(T61="優勝",[2]点数換算表!$B$8,IF(T61="準優勝",[2]点数換算表!$C$8,IF(T61="ベスト4",[2]点数換算表!$D$8,IF(T61="ベスト8",[2]点数換算表!$E$8,[2]点数換算表!$F$8)))))</f>
        <v>0</v>
      </c>
      <c r="V61" s="12"/>
      <c r="W61" s="23">
        <f>IF(V61="",0,IF(V61="優勝",[2]点数換算表!$B$13,IF(V61="準優勝",[2]点数換算表!$C$13,IF(V61="ベスト4",[2]点数換算表!$D$13,[2]点数換算表!$E$13))))</f>
        <v>0</v>
      </c>
      <c r="X61" s="12"/>
      <c r="Y61" s="11">
        <f>IF(X61="",0,IF(X61="優勝",[2]点数換算表!$B$14,IF(X61="準優勝",[2]点数換算表!$C$14,IF(X61="ベスト4",[2]点数換算表!$D$14,[2]点数換算表!$E$14))))</f>
        <v>0</v>
      </c>
      <c r="Z61" s="12"/>
      <c r="AA61" s="11">
        <f>IF(Z61="",0,IF(Z61="優勝",[2]点数換算表!$B$15,IF(Z61="準優勝",[2]点数換算表!$C$15,IF(Z61="ベスト4",[2]点数換算表!$D$15,IF(Z61="ベスト8",[2]点数換算表!$E$15,IF(Z61="ベスト16",[2]点数換算表!$F$15,""))))))</f>
        <v>0</v>
      </c>
      <c r="AB61" s="12" t="s">
        <v>9</v>
      </c>
      <c r="AC61" s="11">
        <f>IF(AB61="",0,IF(AB61="優勝",[2]点数換算表!$B$16,IF(AB61="準優勝",[2]点数換算表!$C$16,IF(AB61="ベスト4",[2]点数換算表!$D$16,IF(AB61="ベスト8",[2]点数換算表!$E$16,IF(AB61="ベスト16",[2]点数換算表!$F$16,IF(AB61="ベスト32",[2]点数換算表!$G$16,"")))))))</f>
        <v>120</v>
      </c>
      <c r="AD61" s="12"/>
      <c r="AE61" s="11">
        <f>IF(AD61="",0,IF(AD61="優勝",[2]点数換算表!$B$17,IF(AD61="準優勝",[2]点数換算表!$C$17,IF(AD61="ベスト4",[2]点数換算表!$D$17,IF(AD61="ベスト8",[2]点数換算表!$E$17,IF(AD61="ベスト16",[2]点数換算表!$F$17,IF(AD61="ベスト32",[2]点数換算表!$G$17,"")))))))</f>
        <v>0</v>
      </c>
      <c r="AF61" s="12"/>
      <c r="AG61" s="11">
        <f>IF(AF61="",0,IF(AF61="優勝",[2]点数換算表!$B$18,IF(AF61="準優勝",[2]点数換算表!$C$18,IF(AF61="ベスト4",[2]点数換算表!$D$18,IF(AF61="ベスト8",[2]点数換算表!$E$18,[2]点数換算表!$F$18)))))</f>
        <v>0</v>
      </c>
      <c r="AH61" s="12"/>
      <c r="AI61" s="11">
        <f>IF(AH61="",0,IF(AH61="優勝",[2]点数換算表!$B$19,IF(AH61="準優勝",[2]点数換算表!$C$19,IF(AH61="ベスト4",[2]点数換算表!$D$19,IF(AH61="ベスト8",[2]点数換算表!$E$19,[2]点数換算表!$F$19)))))</f>
        <v>0</v>
      </c>
    </row>
    <row r="62" spans="1:35">
      <c r="A62" s="13">
        <v>59</v>
      </c>
      <c r="B62" s="12" t="s">
        <v>222</v>
      </c>
      <c r="C62" s="12" t="s">
        <v>186</v>
      </c>
      <c r="D62" s="12">
        <v>3</v>
      </c>
      <c r="E62" s="18" t="s">
        <v>179</v>
      </c>
      <c r="F62" s="27" t="s">
        <v>540</v>
      </c>
      <c r="G62" s="11">
        <f t="shared" si="1"/>
        <v>140</v>
      </c>
      <c r="H62" s="12"/>
      <c r="I62" s="23">
        <f>IF(H62="",0,IF(H62="優勝",[2]点数換算表!$B$2,IF(H62="準優勝",[2]点数換算表!$C$2,IF(H62="ベスト4",[2]点数換算表!$D$2,[2]点数換算表!$E$2))))</f>
        <v>0</v>
      </c>
      <c r="J62" s="12"/>
      <c r="K62" s="11">
        <f>IF(J62="",0,IF(J62="優勝",[2]点数換算表!$B$3,IF(J62="準優勝",[2]点数換算表!$C$3,IF(J62="ベスト4",[2]点数換算表!$D$3,[2]点数換算表!$E$3))))</f>
        <v>0</v>
      </c>
      <c r="L62" s="12"/>
      <c r="M62" s="11">
        <f>IF(L62="",0,IF(L62="優勝",[2]点数換算表!$B$4,IF(L62="準優勝",[2]点数換算表!$C$4,IF(L62="ベスト4",[2]点数換算表!$D$4,IF(L62="ベスト8",[2]点数換算表!$E$4,IF(L62="ベスト16",[2]点数換算表!$F$4,""))))))</f>
        <v>0</v>
      </c>
      <c r="N62" s="12" t="s">
        <v>7</v>
      </c>
      <c r="O62" s="11">
        <f>IF(N62="",0,IF(N62="優勝",[2]点数換算表!$B$5,IF(N62="準優勝",[2]点数換算表!$C$5,IF(N62="ベスト4",[2]点数換算表!$D$5,IF(N62="ベスト8",[2]点数換算表!$E$5,IF(N62="ベスト16",[2]点数換算表!$F$5,IF(N62="ベスト32",[2]点数換算表!$G$5,"")))))))</f>
        <v>100</v>
      </c>
      <c r="P62" s="12"/>
      <c r="Q62" s="11">
        <f>IF(P62="",0,IF(P62="優勝",[2]点数換算表!$B$6,IF(P62="準優勝",[2]点数換算表!$C$6,IF(P62="ベスト4",[2]点数換算表!$D$6,IF(P62="ベスト8",[2]点数換算表!$E$6,IF(P62="ベスト16",[2]点数換算表!$F$6,IF(P62="ベスト32",[2]点数換算表!$G$6,"")))))))</f>
        <v>0</v>
      </c>
      <c r="R62" s="12"/>
      <c r="S62" s="11">
        <f>IF(R62="",0,IF(R62="優勝",[2]点数換算表!$B$7,IF(R62="準優勝",[2]点数換算表!$C$7,IF(R62="ベスト4",[2]点数換算表!$D$7,IF(R62="ベスト8",[2]点数換算表!$E$7,[2]点数換算表!$F$7)))))</f>
        <v>0</v>
      </c>
      <c r="T62" s="12"/>
      <c r="U62" s="11">
        <f>IF(T62="",0,IF(T62="優勝",[2]点数換算表!$B$8,IF(T62="準優勝",[2]点数換算表!$C$8,IF(T62="ベスト4",[2]点数換算表!$D$8,IF(T62="ベスト8",[2]点数換算表!$E$8,[2]点数換算表!$F$8)))))</f>
        <v>0</v>
      </c>
      <c r="V62" s="12"/>
      <c r="W62" s="23">
        <f>IF(V62="",0,IF(V62="優勝",[2]点数換算表!$B$13,IF(V62="準優勝",[2]点数換算表!$C$13,IF(V62="ベスト4",[2]点数換算表!$D$13,[2]点数換算表!$E$13))))</f>
        <v>0</v>
      </c>
      <c r="X62" s="12"/>
      <c r="Y62" s="11">
        <f>IF(X62="",0,IF(X62="優勝",[2]点数換算表!$B$14,IF(X62="準優勝",[2]点数換算表!$C$14,IF(X62="ベスト4",[2]点数換算表!$D$14,[2]点数換算表!$E$14))))</f>
        <v>0</v>
      </c>
      <c r="Z62" s="12"/>
      <c r="AA62" s="11">
        <f>IF(Z62="",0,IF(Z62="優勝",[2]点数換算表!$B$15,IF(Z62="準優勝",[2]点数換算表!$C$15,IF(Z62="ベスト4",[2]点数換算表!$D$15,IF(Z62="ベスト8",[2]点数換算表!$E$15,IF(Z62="ベスト16",[2]点数換算表!$F$15,""))))))</f>
        <v>0</v>
      </c>
      <c r="AB62" s="12" t="s">
        <v>135</v>
      </c>
      <c r="AC62" s="11">
        <f>IF(AB62="",0,IF(AB62="優勝",[2]点数換算表!$B$16,IF(AB62="準優勝",[2]点数換算表!$C$16,IF(AB62="ベスト4",[2]点数換算表!$D$16,IF(AB62="ベスト8",[2]点数換算表!$E$16,IF(AB62="ベスト16",[2]点数換算表!$F$16,IF(AB62="ベスト32",[2]点数換算表!$G$16,"")))))))</f>
        <v>40</v>
      </c>
      <c r="AD62" s="12"/>
      <c r="AE62" s="11">
        <f>IF(AD62="",0,IF(AD62="優勝",[2]点数換算表!$B$17,IF(AD62="準優勝",[2]点数換算表!$C$17,IF(AD62="ベスト4",[2]点数換算表!$D$17,IF(AD62="ベスト8",[2]点数換算表!$E$17,IF(AD62="ベスト16",[2]点数換算表!$F$17,IF(AD62="ベスト32",[2]点数換算表!$G$17,"")))))))</f>
        <v>0</v>
      </c>
      <c r="AF62" s="12"/>
      <c r="AG62" s="11">
        <f>IF(AF62="",0,IF(AF62="優勝",[2]点数換算表!$B$18,IF(AF62="準優勝",[2]点数換算表!$C$18,IF(AF62="ベスト4",[2]点数換算表!$D$18,IF(AF62="ベスト8",[2]点数換算表!$E$18,[2]点数換算表!$F$18)))))</f>
        <v>0</v>
      </c>
      <c r="AH62" s="12"/>
      <c r="AI62" s="11">
        <f>IF(AH62="",0,IF(AH62="優勝",[2]点数換算表!$B$19,IF(AH62="準優勝",[2]点数換算表!$C$19,IF(AH62="ベスト4",[2]点数換算表!$D$19,IF(AH62="ベスト8",[2]点数換算表!$E$19,[2]点数換算表!$F$19)))))</f>
        <v>0</v>
      </c>
    </row>
    <row r="63" spans="1:35">
      <c r="A63" s="13">
        <v>60</v>
      </c>
      <c r="B63" s="12" t="s">
        <v>568</v>
      </c>
      <c r="C63" s="12" t="s">
        <v>564</v>
      </c>
      <c r="D63" s="12">
        <v>1</v>
      </c>
      <c r="E63" s="18" t="s">
        <v>179</v>
      </c>
      <c r="F63" s="27" t="s">
        <v>540</v>
      </c>
      <c r="G63" s="11">
        <f t="shared" si="1"/>
        <v>140</v>
      </c>
      <c r="H63" s="12"/>
      <c r="I63" s="23">
        <f>IF(H63="",0,IF(H63="優勝",[2]点数換算表!$B$2,IF(H63="準優勝",[2]点数換算表!$C$2,IF(H63="ベスト4",[2]点数換算表!$D$2,[2]点数換算表!$E$2))))</f>
        <v>0</v>
      </c>
      <c r="J63" s="12"/>
      <c r="K63" s="11">
        <f>IF(J63="",0,IF(J63="優勝",[2]点数換算表!$B$3,IF(J63="準優勝",[2]点数換算表!$C$3,IF(J63="ベスト4",[2]点数換算表!$D$3,[2]点数換算表!$E$3))))</f>
        <v>0</v>
      </c>
      <c r="L63" s="12" t="s">
        <v>9</v>
      </c>
      <c r="M63" s="11">
        <f>IF(L63="",0,IF(L63="優勝",[2]点数換算表!$B$4,IF(L63="準優勝",[2]点数換算表!$C$4,IF(L63="ベスト4",[2]点数換算表!$D$4,IF(L63="ベスト8",[2]点数換算表!$E$4,IF(L63="ベスト16",[2]点数換算表!$F$4,""))))))</f>
        <v>40</v>
      </c>
      <c r="N63" s="12" t="s">
        <v>7</v>
      </c>
      <c r="O63" s="11">
        <f>IF(N63="",0,IF(N63="優勝",[2]点数換算表!$B$5,IF(N63="準優勝",[2]点数換算表!$C$5,IF(N63="ベスト4",[2]点数換算表!$D$5,IF(N63="ベスト8",[2]点数換算表!$E$5,IF(N63="ベスト16",[2]点数換算表!$F$5,IF(N63="ベスト32",[2]点数換算表!$G$5,"")))))))</f>
        <v>100</v>
      </c>
      <c r="P63" s="12"/>
      <c r="Q63" s="11">
        <f>IF(P63="",0,IF(P63="優勝",[2]点数換算表!$B$6,IF(P63="準優勝",[2]点数換算表!$C$6,IF(P63="ベスト4",[2]点数換算表!$D$6,IF(P63="ベスト8",[2]点数換算表!$E$6,IF(P63="ベスト16",[2]点数換算表!$F$6,IF(P63="ベスト32",[2]点数換算表!$G$6,"")))))))</f>
        <v>0</v>
      </c>
      <c r="R63" s="12"/>
      <c r="S63" s="11">
        <f>IF(R63="",0,IF(R63="優勝",[2]点数換算表!$B$7,IF(R63="準優勝",[2]点数換算表!$C$7,IF(R63="ベスト4",[2]点数換算表!$D$7,IF(R63="ベスト8",[2]点数換算表!$E$7,[2]点数換算表!$F$7)))))</f>
        <v>0</v>
      </c>
      <c r="T63" s="12"/>
      <c r="U63" s="11">
        <f>IF(T63="",0,IF(T63="優勝",[2]点数換算表!$B$8,IF(T63="準優勝",[2]点数換算表!$C$8,IF(T63="ベスト4",[2]点数換算表!$D$8,IF(T63="ベスト8",[2]点数換算表!$E$8,[2]点数換算表!$F$8)))))</f>
        <v>0</v>
      </c>
      <c r="V63" s="12"/>
      <c r="W63" s="23">
        <f>IF(V63="",0,IF(V63="優勝",[2]点数換算表!$B$13,IF(V63="準優勝",[2]点数換算表!$C$13,IF(V63="ベスト4",[2]点数換算表!$D$13,[2]点数換算表!$E$13))))</f>
        <v>0</v>
      </c>
      <c r="X63" s="12"/>
      <c r="Y63" s="11">
        <f>IF(X63="",0,IF(X63="優勝",[2]点数換算表!$B$14,IF(X63="準優勝",[2]点数換算表!$C$14,IF(X63="ベスト4",[2]点数換算表!$D$14,[2]点数換算表!$E$14))))</f>
        <v>0</v>
      </c>
      <c r="Z63" s="12"/>
      <c r="AA63" s="11">
        <f>IF(Z63="",0,IF(Z63="優勝",[2]点数換算表!$B$15,IF(Z63="準優勝",[2]点数換算表!$C$15,IF(Z63="ベスト4",[2]点数換算表!$D$15,IF(Z63="ベスト8",[2]点数換算表!$E$15,IF(Z63="ベスト16",[2]点数換算表!$F$15,""))))))</f>
        <v>0</v>
      </c>
      <c r="AB63" s="12"/>
      <c r="AC63" s="11">
        <f>IF(AB63="",0,IF(AB63="優勝",[2]点数換算表!$B$16,IF(AB63="準優勝",[2]点数換算表!$C$16,IF(AB63="ベスト4",[2]点数換算表!$D$16,IF(AB63="ベスト8",[2]点数換算表!$E$16,IF(AB63="ベスト16",[2]点数換算表!$F$16,IF(AB63="ベスト32",[2]点数換算表!$G$16,"")))))))</f>
        <v>0</v>
      </c>
      <c r="AD63" s="12"/>
      <c r="AE63" s="11">
        <f>IF(AD63="",0,IF(AD63="優勝",[2]点数換算表!$B$17,IF(AD63="準優勝",[2]点数換算表!$C$17,IF(AD63="ベスト4",[2]点数換算表!$D$17,IF(AD63="ベスト8",[2]点数換算表!$E$17,IF(AD63="ベスト16",[2]点数換算表!$F$17,IF(AD63="ベスト32",[2]点数換算表!$G$17,"")))))))</f>
        <v>0</v>
      </c>
      <c r="AF63" s="12"/>
      <c r="AG63" s="11">
        <f>IF(AF63="",0,IF(AF63="優勝",[2]点数換算表!$B$18,IF(AF63="準優勝",[2]点数換算表!$C$18,IF(AF63="ベスト4",[2]点数換算表!$D$18,IF(AF63="ベスト8",[2]点数換算表!$E$18,[2]点数換算表!$F$18)))))</f>
        <v>0</v>
      </c>
      <c r="AH63" s="12"/>
      <c r="AI63" s="11">
        <f>IF(AH63="",0,IF(AH63="優勝",[2]点数換算表!$B$19,IF(AH63="準優勝",[2]点数換算表!$C$19,IF(AH63="ベスト4",[2]点数換算表!$D$19,IF(AH63="ベスト8",[2]点数換算表!$E$19,[2]点数換算表!$F$19)))))</f>
        <v>0</v>
      </c>
    </row>
    <row r="64" spans="1:35">
      <c r="A64" s="13">
        <v>61</v>
      </c>
      <c r="B64" s="12" t="s">
        <v>569</v>
      </c>
      <c r="C64" s="12" t="s">
        <v>564</v>
      </c>
      <c r="D64" s="12">
        <v>1</v>
      </c>
      <c r="E64" s="18" t="s">
        <v>179</v>
      </c>
      <c r="F64" s="27" t="s">
        <v>540</v>
      </c>
      <c r="G64" s="11">
        <f t="shared" si="1"/>
        <v>140</v>
      </c>
      <c r="H64" s="12"/>
      <c r="I64" s="23">
        <f>IF(H64="",0,IF(H64="優勝",[2]点数換算表!$B$2,IF(H64="準優勝",[2]点数換算表!$C$2,IF(H64="ベスト4",[2]点数換算表!$D$2,[2]点数換算表!$E$2))))</f>
        <v>0</v>
      </c>
      <c r="J64" s="12"/>
      <c r="K64" s="11">
        <f>IF(J64="",0,IF(J64="優勝",[2]点数換算表!$B$3,IF(J64="準優勝",[2]点数換算表!$C$3,IF(J64="ベスト4",[2]点数換算表!$D$3,[2]点数換算表!$E$3))))</f>
        <v>0</v>
      </c>
      <c r="L64" s="12" t="s">
        <v>9</v>
      </c>
      <c r="M64" s="11">
        <f>IF(L64="",0,IF(L64="優勝",[2]点数換算表!$B$4,IF(L64="準優勝",[2]点数換算表!$C$4,IF(L64="ベスト4",[2]点数換算表!$D$4,IF(L64="ベスト8",[2]点数換算表!$E$4,IF(L64="ベスト16",[2]点数換算表!$F$4,""))))))</f>
        <v>40</v>
      </c>
      <c r="N64" s="12" t="s">
        <v>7</v>
      </c>
      <c r="O64" s="11">
        <f>IF(N64="",0,IF(N64="優勝",[2]点数換算表!$B$5,IF(N64="準優勝",[2]点数換算表!$C$5,IF(N64="ベスト4",[2]点数換算表!$D$5,IF(N64="ベスト8",[2]点数換算表!$E$5,IF(N64="ベスト16",[2]点数換算表!$F$5,IF(N64="ベスト32",[2]点数換算表!$G$5,"")))))))</f>
        <v>100</v>
      </c>
      <c r="P64" s="12"/>
      <c r="Q64" s="11">
        <f>IF(P64="",0,IF(P64="優勝",[2]点数換算表!$B$6,IF(P64="準優勝",[2]点数換算表!$C$6,IF(P64="ベスト4",[2]点数換算表!$D$6,IF(P64="ベスト8",[2]点数換算表!$E$6,IF(P64="ベスト16",[2]点数換算表!$F$6,IF(P64="ベスト32",[2]点数換算表!$G$6,"")))))))</f>
        <v>0</v>
      </c>
      <c r="R64" s="12"/>
      <c r="S64" s="11">
        <f>IF(R64="",0,IF(R64="優勝",[2]点数換算表!$B$7,IF(R64="準優勝",[2]点数換算表!$C$7,IF(R64="ベスト4",[2]点数換算表!$D$7,IF(R64="ベスト8",[2]点数換算表!$E$7,[2]点数換算表!$F$7)))))</f>
        <v>0</v>
      </c>
      <c r="T64" s="12"/>
      <c r="U64" s="11">
        <f>IF(T64="",0,IF(T64="優勝",[2]点数換算表!$B$8,IF(T64="準優勝",[2]点数換算表!$C$8,IF(T64="ベスト4",[2]点数換算表!$D$8,IF(T64="ベスト8",[2]点数換算表!$E$8,[2]点数換算表!$F$8)))))</f>
        <v>0</v>
      </c>
      <c r="V64" s="12"/>
      <c r="W64" s="23">
        <f>IF(V64="",0,IF(V64="優勝",[2]点数換算表!$B$13,IF(V64="準優勝",[2]点数換算表!$C$13,IF(V64="ベスト4",[2]点数換算表!$D$13,[2]点数換算表!$E$13))))</f>
        <v>0</v>
      </c>
      <c r="X64" s="12"/>
      <c r="Y64" s="11">
        <f>IF(X64="",0,IF(X64="優勝",[2]点数換算表!$B$14,IF(X64="準優勝",[2]点数換算表!$C$14,IF(X64="ベスト4",[2]点数換算表!$D$14,[2]点数換算表!$E$14))))</f>
        <v>0</v>
      </c>
      <c r="Z64" s="12"/>
      <c r="AA64" s="11">
        <f>IF(Z64="",0,IF(Z64="優勝",[2]点数換算表!$B$15,IF(Z64="準優勝",[2]点数換算表!$C$15,IF(Z64="ベスト4",[2]点数換算表!$D$15,IF(Z64="ベスト8",[2]点数換算表!$E$15,IF(Z64="ベスト16",[2]点数換算表!$F$15,""))))))</f>
        <v>0</v>
      </c>
      <c r="AB64" s="12"/>
      <c r="AC64" s="11">
        <f>IF(AB64="",0,IF(AB64="優勝",[2]点数換算表!$B$16,IF(AB64="準優勝",[2]点数換算表!$C$16,IF(AB64="ベスト4",[2]点数換算表!$D$16,IF(AB64="ベスト8",[2]点数換算表!$E$16,IF(AB64="ベスト16",[2]点数換算表!$F$16,IF(AB64="ベスト32",[2]点数換算表!$G$16,"")))))))</f>
        <v>0</v>
      </c>
      <c r="AD64" s="12"/>
      <c r="AE64" s="11">
        <f>IF(AD64="",0,IF(AD64="優勝",[2]点数換算表!$B$17,IF(AD64="準優勝",[2]点数換算表!$C$17,IF(AD64="ベスト4",[2]点数換算表!$D$17,IF(AD64="ベスト8",[2]点数換算表!$E$17,IF(AD64="ベスト16",[2]点数換算表!$F$17,IF(AD64="ベスト32",[2]点数換算表!$G$17,"")))))))</f>
        <v>0</v>
      </c>
      <c r="AF64" s="12"/>
      <c r="AG64" s="11">
        <f>IF(AF64="",0,IF(AF64="優勝",[2]点数換算表!$B$18,IF(AF64="準優勝",[2]点数換算表!$C$18,IF(AF64="ベスト4",[2]点数換算表!$D$18,IF(AF64="ベスト8",[2]点数換算表!$E$18,[2]点数換算表!$F$18)))))</f>
        <v>0</v>
      </c>
      <c r="AH64" s="12"/>
      <c r="AI64" s="11">
        <f>IF(AH64="",0,IF(AH64="優勝",[2]点数換算表!$B$19,IF(AH64="準優勝",[2]点数換算表!$C$19,IF(AH64="ベスト4",[2]点数換算表!$D$19,IF(AH64="ベスト8",[2]点数換算表!$E$19,[2]点数換算表!$F$19)))))</f>
        <v>0</v>
      </c>
    </row>
    <row r="65" spans="1:35">
      <c r="A65" s="13">
        <v>62</v>
      </c>
      <c r="B65" s="12" t="s">
        <v>185</v>
      </c>
      <c r="C65" s="12" t="s">
        <v>186</v>
      </c>
      <c r="D65" s="12">
        <v>3</v>
      </c>
      <c r="E65" s="18" t="s">
        <v>179</v>
      </c>
      <c r="F65" s="27" t="s">
        <v>540</v>
      </c>
      <c r="G65" s="11">
        <f t="shared" si="1"/>
        <v>136</v>
      </c>
      <c r="H65" s="12"/>
      <c r="I65" s="23">
        <f>IF(H65="",0,IF(H65="優勝",[2]点数換算表!$B$2,IF(H65="準優勝",[2]点数換算表!$C$2,IF(H65="ベスト4",[2]点数換算表!$D$2,[2]点数換算表!$E$2))))</f>
        <v>0</v>
      </c>
      <c r="J65" s="12"/>
      <c r="K65" s="11">
        <f>IF(J65="",0,IF(J65="優勝",[2]点数換算表!$B$3,IF(J65="準優勝",[2]点数換算表!$C$3,IF(J65="ベスト4",[2]点数換算表!$D$3,[2]点数換算表!$E$3))))</f>
        <v>0</v>
      </c>
      <c r="L65" s="12" t="s">
        <v>9</v>
      </c>
      <c r="M65" s="11">
        <f>IF(L65="",0,IF(L65="優勝",[2]点数換算表!$B$4,IF(L65="準優勝",[2]点数換算表!$C$4,IF(L65="ベスト4",[2]点数換算表!$D$4,IF(L65="ベスト8",[2]点数換算表!$E$4,IF(L65="ベスト16",[2]点数換算表!$F$4,""))))))</f>
        <v>40</v>
      </c>
      <c r="N65" s="12"/>
      <c r="O65" s="11">
        <f>IF(N65="",0,IF(N65="優勝",[2]点数換算表!$B$5,IF(N65="準優勝",[2]点数換算表!$C$5,IF(N65="ベスト4",[2]点数換算表!$D$5,IF(N65="ベスト8",[2]点数換算表!$E$5,IF(N65="ベスト16",[2]点数換算表!$F$5,IF(N65="ベスト32",[2]点数換算表!$G$5,"")))))))</f>
        <v>0</v>
      </c>
      <c r="P65" s="12"/>
      <c r="Q65" s="11">
        <f>IF(P65="",0,IF(P65="優勝",[2]点数換算表!$B$6,IF(P65="準優勝",[2]点数換算表!$C$6,IF(P65="ベスト4",[2]点数換算表!$D$6,IF(P65="ベスト8",[2]点数換算表!$E$6,IF(P65="ベスト16",[2]点数換算表!$F$6,IF(P65="ベスト32",[2]点数換算表!$G$6,"")))))))</f>
        <v>0</v>
      </c>
      <c r="R65" s="12"/>
      <c r="S65" s="11">
        <f>IF(R65="",0,IF(R65="優勝",[2]点数換算表!$B$7,IF(R65="準優勝",[2]点数換算表!$C$7,IF(R65="ベスト4",[2]点数換算表!$D$7,IF(R65="ベスト8",[2]点数換算表!$E$7,[2]点数換算表!$F$7)))))</f>
        <v>0</v>
      </c>
      <c r="T65" s="12"/>
      <c r="U65" s="11">
        <f>IF(T65="",0,IF(T65="優勝",[2]点数換算表!$B$8,IF(T65="準優勝",[2]点数換算表!$C$8,IF(T65="ベスト4",[2]点数換算表!$D$8,IF(T65="ベスト8",[2]点数換算表!$E$8,[2]点数換算表!$F$8)))))</f>
        <v>0</v>
      </c>
      <c r="V65" s="12"/>
      <c r="W65" s="23">
        <f>IF(V65="",0,IF(V65="優勝",[2]点数換算表!$B$13,IF(V65="準優勝",[2]点数換算表!$C$13,IF(V65="ベスト4",[2]点数換算表!$D$13,[2]点数換算表!$E$13))))</f>
        <v>0</v>
      </c>
      <c r="X65" s="12"/>
      <c r="Y65" s="11">
        <f>IF(X65="",0,IF(X65="優勝",[2]点数換算表!$B$14,IF(X65="準優勝",[2]点数換算表!$C$14,IF(X65="ベスト4",[2]点数換算表!$D$14,[2]点数換算表!$E$14))))</f>
        <v>0</v>
      </c>
      <c r="Z65" s="12" t="s">
        <v>7</v>
      </c>
      <c r="AA65" s="11">
        <f>IF(Z65="",0,IF(Z65="優勝",[2]点数換算表!$B$15,IF(Z65="準優勝",[2]点数換算表!$C$15,IF(Z65="ベスト4",[2]点数換算表!$D$15,IF(Z65="ベスト8",[2]点数換算表!$E$15,IF(Z65="ベスト16",[2]点数換算表!$F$15,""))))))</f>
        <v>16</v>
      </c>
      <c r="AB65" s="12" t="s">
        <v>7</v>
      </c>
      <c r="AC65" s="11">
        <f>IF(AB65="",0,IF(AB65="優勝",[2]点数換算表!$B$16,IF(AB65="準優勝",[2]点数換算表!$C$16,IF(AB65="ベスト4",[2]点数換算表!$D$16,IF(AB65="ベスト8",[2]点数換算表!$E$16,IF(AB65="ベスト16",[2]点数換算表!$F$16,IF(AB65="ベスト32",[2]点数換算表!$G$16,"")))))))</f>
        <v>80</v>
      </c>
      <c r="AD65" s="12"/>
      <c r="AE65" s="11">
        <f>IF(AD65="",0,IF(AD65="優勝",[2]点数換算表!$B$17,IF(AD65="準優勝",[2]点数換算表!$C$17,IF(AD65="ベスト4",[2]点数換算表!$D$17,IF(AD65="ベスト8",[2]点数換算表!$E$17,IF(AD65="ベスト16",[2]点数換算表!$F$17,IF(AD65="ベスト32",[2]点数換算表!$G$17,"")))))))</f>
        <v>0</v>
      </c>
      <c r="AF65" s="12"/>
      <c r="AG65" s="11">
        <f>IF(AF65="",0,IF(AF65="優勝",[2]点数換算表!$B$18,IF(AF65="準優勝",[2]点数換算表!$C$18,IF(AF65="ベスト4",[2]点数換算表!$D$18,IF(AF65="ベスト8",[2]点数換算表!$E$18,[2]点数換算表!$F$18)))))</f>
        <v>0</v>
      </c>
      <c r="AH65" s="12"/>
      <c r="AI65" s="11">
        <f>IF(AH65="",0,IF(AH65="優勝",[2]点数換算表!$B$19,IF(AH65="準優勝",[2]点数換算表!$C$19,IF(AH65="ベスト4",[2]点数換算表!$D$19,IF(AH65="ベスト8",[2]点数換算表!$E$19,[2]点数換算表!$F$19)))))</f>
        <v>0</v>
      </c>
    </row>
    <row r="66" spans="1:35">
      <c r="A66" s="13">
        <v>63</v>
      </c>
      <c r="B66" s="12" t="s">
        <v>191</v>
      </c>
      <c r="C66" s="12" t="s">
        <v>186</v>
      </c>
      <c r="D66" s="12">
        <v>3</v>
      </c>
      <c r="E66" s="18" t="s">
        <v>179</v>
      </c>
      <c r="F66" s="27" t="s">
        <v>540</v>
      </c>
      <c r="G66" s="11">
        <f t="shared" si="1"/>
        <v>136</v>
      </c>
      <c r="H66" s="12"/>
      <c r="I66" s="23">
        <f>IF(H66="",0,IF(H66="優勝",[2]点数換算表!$B$2,IF(H66="準優勝",[2]点数換算表!$C$2,IF(H66="ベスト4",[2]点数換算表!$D$2,[2]点数換算表!$E$2))))</f>
        <v>0</v>
      </c>
      <c r="J66" s="12"/>
      <c r="K66" s="11">
        <f>IF(J66="",0,IF(J66="優勝",[2]点数換算表!$B$3,IF(J66="準優勝",[2]点数換算表!$C$3,IF(J66="ベスト4",[2]点数換算表!$D$3,[2]点数換算表!$E$3))))</f>
        <v>0</v>
      </c>
      <c r="L66" s="12" t="s">
        <v>9</v>
      </c>
      <c r="M66" s="11">
        <f>IF(L66="",0,IF(L66="優勝",[2]点数換算表!$B$4,IF(L66="準優勝",[2]点数換算表!$C$4,IF(L66="ベスト4",[2]点数換算表!$D$4,IF(L66="ベスト8",[2]点数換算表!$E$4,IF(L66="ベスト16",[2]点数換算表!$F$4,""))))))</f>
        <v>40</v>
      </c>
      <c r="N66" s="12"/>
      <c r="O66" s="11">
        <f>IF(N66="",0,IF(N66="優勝",[2]点数換算表!$B$5,IF(N66="準優勝",[2]点数換算表!$C$5,IF(N66="ベスト4",[2]点数換算表!$D$5,IF(N66="ベスト8",[2]点数換算表!$E$5,IF(N66="ベスト16",[2]点数換算表!$F$5,IF(N66="ベスト32",[2]点数換算表!$G$5,"")))))))</f>
        <v>0</v>
      </c>
      <c r="P66" s="12"/>
      <c r="Q66" s="11">
        <f>IF(P66="",0,IF(P66="優勝",[2]点数換算表!$B$6,IF(P66="準優勝",[2]点数換算表!$C$6,IF(P66="ベスト4",[2]点数換算表!$D$6,IF(P66="ベスト8",[2]点数換算表!$E$6,IF(P66="ベスト16",[2]点数換算表!$F$6,IF(P66="ベスト32",[2]点数換算表!$G$6,"")))))))</f>
        <v>0</v>
      </c>
      <c r="R66" s="12"/>
      <c r="S66" s="11">
        <f>IF(R66="",0,IF(R66="優勝",[2]点数換算表!$B$7,IF(R66="準優勝",[2]点数換算表!$C$7,IF(R66="ベスト4",[2]点数換算表!$D$7,IF(R66="ベスト8",[2]点数換算表!$E$7,[2]点数換算表!$F$7)))))</f>
        <v>0</v>
      </c>
      <c r="T66" s="12"/>
      <c r="U66" s="11">
        <f>IF(T66="",0,IF(T66="優勝",[2]点数換算表!$B$8,IF(T66="準優勝",[2]点数換算表!$C$8,IF(T66="ベスト4",[2]点数換算表!$D$8,IF(T66="ベスト8",[2]点数換算表!$E$8,[2]点数換算表!$F$8)))))</f>
        <v>0</v>
      </c>
      <c r="V66" s="12"/>
      <c r="W66" s="23">
        <f>IF(V66="",0,IF(V66="優勝",[2]点数換算表!$B$13,IF(V66="準優勝",[2]点数換算表!$C$13,IF(V66="ベスト4",[2]点数換算表!$D$13,[2]点数換算表!$E$13))))</f>
        <v>0</v>
      </c>
      <c r="X66" s="12"/>
      <c r="Y66" s="11">
        <f>IF(X66="",0,IF(X66="優勝",[2]点数換算表!$B$14,IF(X66="準優勝",[2]点数換算表!$C$14,IF(X66="ベスト4",[2]点数換算表!$D$14,[2]点数換算表!$E$14))))</f>
        <v>0</v>
      </c>
      <c r="Z66" s="12" t="s">
        <v>7</v>
      </c>
      <c r="AA66" s="11">
        <f>IF(Z66="",0,IF(Z66="優勝",[2]点数換算表!$B$15,IF(Z66="準優勝",[2]点数換算表!$C$15,IF(Z66="ベスト4",[2]点数換算表!$D$15,IF(Z66="ベスト8",[2]点数換算表!$E$15,IF(Z66="ベスト16",[2]点数換算表!$F$15,""))))))</f>
        <v>16</v>
      </c>
      <c r="AB66" s="12" t="s">
        <v>7</v>
      </c>
      <c r="AC66" s="11">
        <f>IF(AB66="",0,IF(AB66="優勝",[2]点数換算表!$B$16,IF(AB66="準優勝",[2]点数換算表!$C$16,IF(AB66="ベスト4",[2]点数換算表!$D$16,IF(AB66="ベスト8",[2]点数換算表!$E$16,IF(AB66="ベスト16",[2]点数換算表!$F$16,IF(AB66="ベスト32",[2]点数換算表!$G$16,"")))))))</f>
        <v>80</v>
      </c>
      <c r="AD66" s="12"/>
      <c r="AE66" s="11">
        <f>IF(AD66="",0,IF(AD66="優勝",[2]点数換算表!$B$17,IF(AD66="準優勝",[2]点数換算表!$C$17,IF(AD66="ベスト4",[2]点数換算表!$D$17,IF(AD66="ベスト8",[2]点数換算表!$E$17,IF(AD66="ベスト16",[2]点数換算表!$F$17,IF(AD66="ベスト32",[2]点数換算表!$G$17,"")))))))</f>
        <v>0</v>
      </c>
      <c r="AF66" s="12"/>
      <c r="AG66" s="11">
        <f>IF(AF66="",0,IF(AF66="優勝",[2]点数換算表!$B$18,IF(AF66="準優勝",[2]点数換算表!$C$18,IF(AF66="ベスト4",[2]点数換算表!$D$18,IF(AF66="ベスト8",[2]点数換算表!$E$18,[2]点数換算表!$F$18)))))</f>
        <v>0</v>
      </c>
      <c r="AH66" s="12"/>
      <c r="AI66" s="11">
        <f>IF(AH66="",0,IF(AH66="優勝",[2]点数換算表!$B$19,IF(AH66="準優勝",[2]点数換算表!$C$19,IF(AH66="ベスト4",[2]点数換算表!$D$19,IF(AH66="ベスト8",[2]点数換算表!$E$19,[2]点数換算表!$F$19)))))</f>
        <v>0</v>
      </c>
    </row>
    <row r="67" spans="1:35">
      <c r="A67" s="13">
        <v>64</v>
      </c>
      <c r="B67" s="12" t="s">
        <v>214</v>
      </c>
      <c r="C67" s="12" t="s">
        <v>189</v>
      </c>
      <c r="D67" s="12">
        <v>2</v>
      </c>
      <c r="E67" s="18" t="s">
        <v>179</v>
      </c>
      <c r="F67" s="27" t="s">
        <v>540</v>
      </c>
      <c r="G67" s="11">
        <f t="shared" si="1"/>
        <v>136</v>
      </c>
      <c r="H67" s="12"/>
      <c r="I67" s="23">
        <f>IF(H67="",0,IF(H67="優勝",[2]点数換算表!$B$2,IF(H67="準優勝",[2]点数換算表!$C$2,IF(H67="ベスト4",[2]点数換算表!$D$2,[2]点数換算表!$E$2))))</f>
        <v>0</v>
      </c>
      <c r="J67" s="12"/>
      <c r="K67" s="11">
        <f>IF(J67="",0,IF(J67="優勝",[2]点数換算表!$B$3,IF(J67="準優勝",[2]点数換算表!$C$3,IF(J67="ベスト4",[2]点数換算表!$D$3,[2]点数換算表!$E$3))))</f>
        <v>0</v>
      </c>
      <c r="L67" s="12" t="s">
        <v>7</v>
      </c>
      <c r="M67" s="11">
        <f>IF(L67="",0,IF(L67="優勝",[2]点数換算表!$B$4,IF(L67="準優勝",[2]点数換算表!$C$4,IF(L67="ベスト4",[2]点数換算表!$D$4,IF(L67="ベスト8",[2]点数換算表!$E$4,IF(L67="ベスト16",[2]点数換算表!$F$4,""))))))</f>
        <v>20</v>
      </c>
      <c r="N67" s="12" t="s">
        <v>7</v>
      </c>
      <c r="O67" s="11">
        <f>IF(N67="",0,IF(N67="優勝",[2]点数換算表!$B$5,IF(N67="準優勝",[2]点数換算表!$C$5,IF(N67="ベスト4",[2]点数換算表!$D$5,IF(N67="ベスト8",[2]点数換算表!$E$5,IF(N67="ベスト16",[2]点数換算表!$F$5,IF(N67="ベスト32",[2]点数換算表!$G$5,"")))))))</f>
        <v>100</v>
      </c>
      <c r="P67" s="12"/>
      <c r="Q67" s="11">
        <f>IF(P67="",0,IF(P67="優勝",[2]点数換算表!$B$6,IF(P67="準優勝",[2]点数換算表!$C$6,IF(P67="ベスト4",[2]点数換算表!$D$6,IF(P67="ベスト8",[2]点数換算表!$E$6,IF(P67="ベスト16",[2]点数換算表!$F$6,IF(P67="ベスト32",[2]点数換算表!$G$6,"")))))))</f>
        <v>0</v>
      </c>
      <c r="R67" s="12"/>
      <c r="S67" s="11">
        <f>IF(R67="",0,IF(R67="優勝",[2]点数換算表!$B$7,IF(R67="準優勝",[2]点数換算表!$C$7,IF(R67="ベスト4",[2]点数換算表!$D$7,IF(R67="ベスト8",[2]点数換算表!$E$7,[2]点数換算表!$F$7)))))</f>
        <v>0</v>
      </c>
      <c r="T67" s="12"/>
      <c r="U67" s="11">
        <f>IF(T67="",0,IF(T67="優勝",[2]点数換算表!$B$8,IF(T67="準優勝",[2]点数換算表!$C$8,IF(T67="ベスト4",[2]点数換算表!$D$8,IF(T67="ベスト8",[2]点数換算表!$E$8,[2]点数換算表!$F$8)))))</f>
        <v>0</v>
      </c>
      <c r="V67" s="12"/>
      <c r="W67" s="23">
        <f>IF(V67="",0,IF(V67="優勝",[2]点数換算表!$B$13,IF(V67="準優勝",[2]点数換算表!$C$13,IF(V67="ベスト4",[2]点数換算表!$D$13,[2]点数換算表!$E$13))))</f>
        <v>0</v>
      </c>
      <c r="X67" s="12"/>
      <c r="Y67" s="11">
        <f>IF(X67="",0,IF(X67="優勝",[2]点数換算表!$B$14,IF(X67="準優勝",[2]点数換算表!$C$14,IF(X67="ベスト4",[2]点数換算表!$D$14,[2]点数換算表!$E$14))))</f>
        <v>0</v>
      </c>
      <c r="Z67" s="12" t="s">
        <v>7</v>
      </c>
      <c r="AA67" s="11">
        <f>IF(Z67="",0,IF(Z67="優勝",[2]点数換算表!$B$15,IF(Z67="準優勝",[2]点数換算表!$C$15,IF(Z67="ベスト4",[2]点数換算表!$D$15,IF(Z67="ベスト8",[2]点数換算表!$E$15,IF(Z67="ベスト16",[2]点数換算表!$F$15,""))))))</f>
        <v>16</v>
      </c>
      <c r="AB67" s="12"/>
      <c r="AC67" s="11">
        <f>IF(AB67="",0,IF(AB67="優勝",[2]点数換算表!$B$16,IF(AB67="準優勝",[2]点数換算表!$C$16,IF(AB67="ベスト4",[2]点数換算表!$D$16,IF(AB67="ベスト8",[2]点数換算表!$E$16,IF(AB67="ベスト16",[2]点数換算表!$F$16,IF(AB67="ベスト32",[2]点数換算表!$G$16,"")))))))</f>
        <v>0</v>
      </c>
      <c r="AD67" s="12"/>
      <c r="AE67" s="11">
        <f>IF(AD67="",0,IF(AD67="優勝",[2]点数換算表!$B$17,IF(AD67="準優勝",[2]点数換算表!$C$17,IF(AD67="ベスト4",[2]点数換算表!$D$17,IF(AD67="ベスト8",[2]点数換算表!$E$17,IF(AD67="ベスト16",[2]点数換算表!$F$17,IF(AD67="ベスト32",[2]点数換算表!$G$17,"")))))))</f>
        <v>0</v>
      </c>
      <c r="AF67" s="12"/>
      <c r="AG67" s="11">
        <f>IF(AF67="",0,IF(AF67="優勝",[2]点数換算表!$B$18,IF(AF67="準優勝",[2]点数換算表!$C$18,IF(AF67="ベスト4",[2]点数換算表!$D$18,IF(AF67="ベスト8",[2]点数換算表!$E$18,[2]点数換算表!$F$18)))))</f>
        <v>0</v>
      </c>
      <c r="AH67" s="12"/>
      <c r="AI67" s="11">
        <f>IF(AH67="",0,IF(AH67="優勝",[2]点数換算表!$B$19,IF(AH67="準優勝",[2]点数換算表!$C$19,IF(AH67="ベスト4",[2]点数換算表!$D$19,IF(AH67="ベスト8",[2]点数換算表!$E$19,[2]点数換算表!$F$19)))))</f>
        <v>0</v>
      </c>
    </row>
    <row r="68" spans="1:35">
      <c r="A68" s="13">
        <v>65</v>
      </c>
      <c r="B68" s="12" t="s">
        <v>495</v>
      </c>
      <c r="C68" s="12" t="s">
        <v>466</v>
      </c>
      <c r="D68" s="12">
        <v>2</v>
      </c>
      <c r="E68" s="25" t="s">
        <v>467</v>
      </c>
      <c r="F68" s="26" t="s">
        <v>539</v>
      </c>
      <c r="G68" s="11">
        <f t="shared" si="1"/>
        <v>130</v>
      </c>
      <c r="H68" s="12"/>
      <c r="I68" s="23">
        <f>IF(H68="",0,IF(H68="優勝",[2]点数換算表!$B$2,IF(H68="準優勝",[2]点数換算表!$C$2,IF(H68="ベスト4",[2]点数換算表!$D$2,[2]点数換算表!$E$2))))</f>
        <v>0</v>
      </c>
      <c r="J68" s="12"/>
      <c r="K68" s="11">
        <f>IF(J68="",0,IF(J68="優勝",[2]点数換算表!$B$3,IF(J68="準優勝",[2]点数換算表!$C$3,IF(J68="ベスト4",[2]点数換算表!$D$3,[2]点数換算表!$E$3))))</f>
        <v>0</v>
      </c>
      <c r="L68" s="12" t="s">
        <v>9</v>
      </c>
      <c r="M68" s="11">
        <f>IF(L68="",0,IF(L68="優勝",[2]点数換算表!$B$4,IF(L68="準優勝",[2]点数換算表!$C$4,IF(L68="ベスト4",[2]点数換算表!$D$4,IF(L68="ベスト8",[2]点数換算表!$E$4,IF(L68="ベスト16",[2]点数換算表!$F$4,""))))))</f>
        <v>40</v>
      </c>
      <c r="N68" s="12" t="s">
        <v>135</v>
      </c>
      <c r="O68" s="11">
        <f>IF(N68="",0,IF(N68="優勝",[2]点数換算表!$B$5,IF(N68="準優勝",[2]点数換算表!$C$5,IF(N68="ベスト4",[2]点数換算表!$D$5,IF(N68="ベスト8",[2]点数換算表!$E$5,IF(N68="ベスト16",[2]点数換算表!$F$5,IF(N68="ベスト32",[2]点数換算表!$G$5,"")))))))</f>
        <v>50</v>
      </c>
      <c r="P68" s="12"/>
      <c r="Q68" s="11">
        <f>IF(P68="",0,IF(P68="優勝",[2]点数換算表!$B$6,IF(P68="準優勝",[2]点数換算表!$C$6,IF(P68="ベスト4",[2]点数換算表!$D$6,IF(P68="ベスト8",[2]点数換算表!$E$6,IF(P68="ベスト16",[2]点数換算表!$F$6,IF(P68="ベスト32",[2]点数換算表!$G$6,"")))))))</f>
        <v>0</v>
      </c>
      <c r="R68" s="12"/>
      <c r="S68" s="11">
        <f>IF(R68="",0,IF(R68="優勝",[2]点数換算表!$B$7,IF(R68="準優勝",[2]点数換算表!$C$7,IF(R68="ベスト4",[2]点数換算表!$D$7,IF(R68="ベスト8",[2]点数換算表!$E$7,[2]点数換算表!$F$7)))))</f>
        <v>0</v>
      </c>
      <c r="T68" s="12"/>
      <c r="U68" s="11">
        <f>IF(T68="",0,IF(T68="優勝",[2]点数換算表!$B$8,IF(T68="準優勝",[2]点数換算表!$C$8,IF(T68="ベスト4",[2]点数換算表!$D$8,IF(T68="ベスト8",[2]点数換算表!$E$8,[2]点数換算表!$F$8)))))</f>
        <v>0</v>
      </c>
      <c r="V68" s="12"/>
      <c r="W68" s="23">
        <f>IF(V68="",0,IF(V68="優勝",[2]点数換算表!$B$13,IF(V68="準優勝",[2]点数換算表!$C$13,IF(V68="ベスト4",[2]点数換算表!$D$13,[2]点数換算表!$E$13))))</f>
        <v>0</v>
      </c>
      <c r="X68" s="12"/>
      <c r="Y68" s="11">
        <f>IF(X68="",0,IF(X68="優勝",[2]点数換算表!$B$14,IF(X68="準優勝",[2]点数換算表!$C$14,IF(X68="ベスト4",[2]点数換算表!$D$14,[2]点数換算表!$E$14))))</f>
        <v>0</v>
      </c>
      <c r="Z68" s="12"/>
      <c r="AA68" s="11">
        <f>IF(Z68="",0,IF(Z68="優勝",[2]点数換算表!$B$15,IF(Z68="準優勝",[2]点数換算表!$C$15,IF(Z68="ベスト4",[2]点数換算表!$D$15,IF(Z68="ベスト8",[2]点数換算表!$E$15,IF(Z68="ベスト16",[2]点数換算表!$F$15,""))))))</f>
        <v>0</v>
      </c>
      <c r="AB68" s="12" t="s">
        <v>135</v>
      </c>
      <c r="AC68" s="11">
        <f>IF(AB68="",0,IF(AB68="優勝",[2]点数換算表!$B$16,IF(AB68="準優勝",[2]点数換算表!$C$16,IF(AB68="ベスト4",[2]点数換算表!$D$16,IF(AB68="ベスト8",[2]点数換算表!$E$16,IF(AB68="ベスト16",[2]点数換算表!$F$16,IF(AB68="ベスト32",[2]点数換算表!$G$16,"")))))))</f>
        <v>40</v>
      </c>
      <c r="AD68" s="12"/>
      <c r="AE68" s="11">
        <f>IF(AD68="",0,IF(AD68="優勝",[2]点数換算表!$B$17,IF(AD68="準優勝",[2]点数換算表!$C$17,IF(AD68="ベスト4",[2]点数換算表!$D$17,IF(AD68="ベスト8",[2]点数換算表!$E$17,IF(AD68="ベスト16",[2]点数換算表!$F$17,IF(AD68="ベスト32",[2]点数換算表!$G$17,"")))))))</f>
        <v>0</v>
      </c>
      <c r="AF68" s="12"/>
      <c r="AG68" s="11">
        <f>IF(AF68="",0,IF(AF68="優勝",[2]点数換算表!$B$18,IF(AF68="準優勝",[2]点数換算表!$C$18,IF(AF68="ベスト4",[2]点数換算表!$D$18,IF(AF68="ベスト8",[2]点数換算表!$E$18,[2]点数換算表!$F$18)))))</f>
        <v>0</v>
      </c>
      <c r="AH68" s="12"/>
      <c r="AI68" s="11">
        <f>IF(AH68="",0,IF(AH68="優勝",[2]点数換算表!$B$19,IF(AH68="準優勝",[2]点数換算表!$C$19,IF(AH68="ベスト4",[2]点数換算表!$D$19,IF(AH68="ベスト8",[2]点数換算表!$E$19,[2]点数換算表!$F$19)))))</f>
        <v>0</v>
      </c>
    </row>
    <row r="69" spans="1:35">
      <c r="A69" s="13">
        <v>66</v>
      </c>
      <c r="B69" s="12" t="s">
        <v>110</v>
      </c>
      <c r="C69" s="12" t="s">
        <v>47</v>
      </c>
      <c r="D69" s="12">
        <v>2</v>
      </c>
      <c r="E69" s="16" t="s">
        <v>177</v>
      </c>
      <c r="F69" s="26" t="s">
        <v>539</v>
      </c>
      <c r="G69" s="11">
        <f t="shared" si="1"/>
        <v>120</v>
      </c>
      <c r="H69" s="12"/>
      <c r="I69" s="23">
        <f>IF(H69="",0,IF(H69="優勝",[2]点数換算表!$B$2,IF(H69="準優勝",[2]点数換算表!$C$2,IF(H69="ベスト4",[2]点数換算表!$D$2,[2]点数換算表!$E$2))))</f>
        <v>0</v>
      </c>
      <c r="J69" s="12"/>
      <c r="K69" s="11">
        <f>IF(J69="",0,IF(J69="優勝",[2]点数換算表!$B$3,IF(J69="準優勝",[2]点数換算表!$C$3,IF(J69="ベスト4",[2]点数換算表!$D$3,[2]点数換算表!$E$3))))</f>
        <v>0</v>
      </c>
      <c r="L69" s="12" t="s">
        <v>9</v>
      </c>
      <c r="M69" s="11">
        <f>IF(L69="",0,IF(L69="優勝",[2]点数換算表!$B$4,IF(L69="準優勝",[2]点数換算表!$C$4,IF(L69="ベスト4",[2]点数換算表!$D$4,IF(L69="ベスト8",[2]点数換算表!$E$4,IF(L69="ベスト16",[2]点数換算表!$F$4,""))))))</f>
        <v>40</v>
      </c>
      <c r="N69" s="12"/>
      <c r="O69" s="11">
        <f>IF(N69="",0,IF(N69="優勝",[2]点数換算表!$B$5,IF(N69="準優勝",[2]点数換算表!$C$5,IF(N69="ベスト4",[2]点数換算表!$D$5,IF(N69="ベスト8",[2]点数換算表!$E$5,IF(N69="ベスト16",[2]点数換算表!$F$5,IF(N69="ベスト32",[2]点数換算表!$G$5,"")))))))</f>
        <v>0</v>
      </c>
      <c r="P69" s="12"/>
      <c r="Q69" s="11">
        <f>IF(P69="",0,IF(P69="優勝",[2]点数換算表!$B$6,IF(P69="準優勝",[2]点数換算表!$C$6,IF(P69="ベスト4",[2]点数換算表!$D$6,IF(P69="ベスト8",[2]点数換算表!$E$6,IF(P69="ベスト16",[2]点数換算表!$F$6,IF(P69="ベスト32",[2]点数換算表!$G$6,"")))))))</f>
        <v>0</v>
      </c>
      <c r="R69" s="12"/>
      <c r="S69" s="11">
        <f>IF(R69="",0,IF(R69="優勝",[2]点数換算表!$B$7,IF(R69="準優勝",[2]点数換算表!$C$7,IF(R69="ベスト4",[2]点数換算表!$D$7,IF(R69="ベスト8",[2]点数換算表!$E$7,[2]点数換算表!$F$7)))))</f>
        <v>0</v>
      </c>
      <c r="T69" s="12"/>
      <c r="U69" s="11">
        <f>IF(T69="",0,IF(T69="優勝",[2]点数換算表!$B$8,IF(T69="準優勝",[2]点数換算表!$C$8,IF(T69="ベスト4",[2]点数換算表!$D$8,IF(T69="ベスト8",[2]点数換算表!$E$8,[2]点数換算表!$F$8)))))</f>
        <v>0</v>
      </c>
      <c r="V69" s="12"/>
      <c r="W69" s="23">
        <f>IF(V69="",0,IF(V69="優勝",[2]点数換算表!$B$13,IF(V69="準優勝",[2]点数換算表!$C$13,IF(V69="ベスト4",[2]点数換算表!$D$13,[2]点数換算表!$E$13))))</f>
        <v>0</v>
      </c>
      <c r="X69" s="12"/>
      <c r="Y69" s="11">
        <f>IF(X69="",0,IF(X69="優勝",[2]点数換算表!$B$14,IF(X69="準優勝",[2]点数換算表!$C$14,IF(X69="ベスト4",[2]点数換算表!$D$14,[2]点数換算表!$E$14))))</f>
        <v>0</v>
      </c>
      <c r="Z69" s="12"/>
      <c r="AA69" s="11">
        <f>IF(Z69="",0,IF(Z69="優勝",[2]点数換算表!$B$15,IF(Z69="準優勝",[2]点数換算表!$C$15,IF(Z69="ベスト4",[2]点数換算表!$D$15,IF(Z69="ベスト8",[2]点数換算表!$E$15,IF(Z69="ベスト16",[2]点数換算表!$F$15,""))))))</f>
        <v>0</v>
      </c>
      <c r="AB69" s="12"/>
      <c r="AC69" s="11">
        <f>IF(AB69="",0,IF(AB69="優勝",[2]点数換算表!$B$16,IF(AB69="準優勝",[2]点数換算表!$C$16,IF(AB69="ベスト4",[2]点数換算表!$D$16,IF(AB69="ベスト8",[2]点数換算表!$E$16,IF(AB69="ベスト16",[2]点数換算表!$F$16,IF(AB69="ベスト32",[2]点数換算表!$G$16,"")))))))</f>
        <v>0</v>
      </c>
      <c r="AD69" s="12" t="s">
        <v>135</v>
      </c>
      <c r="AE69" s="11">
        <f>IF(AD69="",0,IF(AD69="優勝",[2]点数換算表!$B$17,IF(AD69="準優勝",[2]点数換算表!$C$17,IF(AD69="ベスト4",[2]点数換算表!$D$17,IF(AD69="ベスト8",[2]点数換算表!$E$17,IF(AD69="ベスト16",[2]点数換算表!$F$17,IF(AD69="ベスト32",[2]点数換算表!$G$17,"")))))))</f>
        <v>80</v>
      </c>
      <c r="AF69" s="12"/>
      <c r="AG69" s="11">
        <f>IF(AF69="",0,IF(AF69="優勝",[2]点数換算表!$B$18,IF(AF69="準優勝",[2]点数換算表!$C$18,IF(AF69="ベスト4",[2]点数換算表!$D$18,IF(AF69="ベスト8",[2]点数換算表!$E$18,[2]点数換算表!$F$18)))))</f>
        <v>0</v>
      </c>
      <c r="AH69" s="12"/>
      <c r="AI69" s="11">
        <f>IF(AH69="",0,IF(AH69="優勝",[2]点数換算表!$B$19,IF(AH69="準優勝",[2]点数換算表!$C$19,IF(AH69="ベスト4",[2]点数換算表!$D$19,IF(AH69="ベスト8",[2]点数換算表!$E$19,[2]点数換算表!$F$19)))))</f>
        <v>0</v>
      </c>
    </row>
    <row r="70" spans="1:35">
      <c r="A70" s="13">
        <v>67</v>
      </c>
      <c r="B70" s="12" t="s">
        <v>369</v>
      </c>
      <c r="C70" s="12" t="s">
        <v>334</v>
      </c>
      <c r="D70" s="12">
        <v>1</v>
      </c>
      <c r="E70" s="21" t="s">
        <v>333</v>
      </c>
      <c r="F70" s="27" t="s">
        <v>540</v>
      </c>
      <c r="G70" s="11">
        <f t="shared" si="1"/>
        <v>120</v>
      </c>
      <c r="H70" s="12"/>
      <c r="I70" s="23">
        <f>IF(H70="",0,IF(H70="優勝",[2]点数換算表!$B$2,IF(H70="準優勝",[2]点数換算表!$C$2,IF(H70="ベスト4",[2]点数換算表!$D$2,[2]点数換算表!$E$2))))</f>
        <v>0</v>
      </c>
      <c r="J70" s="12"/>
      <c r="K70" s="11">
        <f>IF(J70="",0,IF(J70="優勝",[2]点数換算表!$B$3,IF(J70="準優勝",[2]点数換算表!$C$3,IF(J70="ベスト4",[2]点数換算表!$D$3,[2]点数換算表!$E$3))))</f>
        <v>0</v>
      </c>
      <c r="L70" s="12" t="s">
        <v>7</v>
      </c>
      <c r="M70" s="11">
        <f>IF(L70="",0,IF(L70="優勝",[2]点数換算表!$B$4,IF(L70="準優勝",[2]点数換算表!$C$4,IF(L70="ベスト4",[2]点数換算表!$D$4,IF(L70="ベスト8",[2]点数換算表!$E$4,IF(L70="ベスト16",[2]点数換算表!$F$4,""))))))</f>
        <v>20</v>
      </c>
      <c r="N70" s="12" t="s">
        <v>7</v>
      </c>
      <c r="O70" s="11">
        <f>IF(N70="",0,IF(N70="優勝",[2]点数換算表!$B$5,IF(N70="準優勝",[2]点数換算表!$C$5,IF(N70="ベスト4",[2]点数換算表!$D$5,IF(N70="ベスト8",[2]点数換算表!$E$5,IF(N70="ベスト16",[2]点数換算表!$F$5,IF(N70="ベスト32",[2]点数換算表!$G$5,"")))))))</f>
        <v>100</v>
      </c>
      <c r="P70" s="12"/>
      <c r="Q70" s="11">
        <f>IF(P70="",0,IF(P70="優勝",[2]点数換算表!$B$6,IF(P70="準優勝",[2]点数換算表!$C$6,IF(P70="ベスト4",[2]点数換算表!$D$6,IF(P70="ベスト8",[2]点数換算表!$E$6,IF(P70="ベスト16",[2]点数換算表!$F$6,IF(P70="ベスト32",[2]点数換算表!$G$6,"")))))))</f>
        <v>0</v>
      </c>
      <c r="R70" s="12"/>
      <c r="S70" s="11">
        <f>IF(R70="",0,IF(R70="優勝",[2]点数換算表!$B$7,IF(R70="準優勝",[2]点数換算表!$C$7,IF(R70="ベスト4",[2]点数換算表!$D$7,IF(R70="ベスト8",[2]点数換算表!$E$7,[2]点数換算表!$F$7)))))</f>
        <v>0</v>
      </c>
      <c r="T70" s="12"/>
      <c r="U70" s="11">
        <f>IF(T70="",0,IF(T70="優勝",[2]点数換算表!$B$8,IF(T70="準優勝",[2]点数換算表!$C$8,IF(T70="ベスト4",[2]点数換算表!$D$8,IF(T70="ベスト8",[2]点数換算表!$E$8,[2]点数換算表!$F$8)))))</f>
        <v>0</v>
      </c>
      <c r="V70" s="12"/>
      <c r="W70" s="23">
        <f>IF(V70="",0,IF(V70="優勝",[2]点数換算表!$B$13,IF(V70="準優勝",[2]点数換算表!$C$13,IF(V70="ベスト4",[2]点数換算表!$D$13,[2]点数換算表!$E$13))))</f>
        <v>0</v>
      </c>
      <c r="X70" s="12"/>
      <c r="Y70" s="11">
        <f>IF(X70="",0,IF(X70="優勝",[2]点数換算表!$B$14,IF(X70="準優勝",[2]点数換算表!$C$14,IF(X70="ベスト4",[2]点数換算表!$D$14,[2]点数換算表!$E$14))))</f>
        <v>0</v>
      </c>
      <c r="Z70" s="12"/>
      <c r="AA70" s="11">
        <f>IF(Z70="",0,IF(Z70="優勝",[2]点数換算表!$B$15,IF(Z70="準優勝",[2]点数換算表!$C$15,IF(Z70="ベスト4",[2]点数換算表!$D$15,IF(Z70="ベスト8",[2]点数換算表!$E$15,IF(Z70="ベスト16",[2]点数換算表!$F$15,""))))))</f>
        <v>0</v>
      </c>
      <c r="AB70" s="12"/>
      <c r="AC70" s="11">
        <f>IF(AB70="",0,IF(AB70="優勝",[2]点数換算表!$B$16,IF(AB70="準優勝",[2]点数換算表!$C$16,IF(AB70="ベスト4",[2]点数換算表!$D$16,IF(AB70="ベスト8",[2]点数換算表!$E$16,IF(AB70="ベスト16",[2]点数換算表!$F$16,IF(AB70="ベスト32",[2]点数換算表!$G$16,"")))))))</f>
        <v>0</v>
      </c>
      <c r="AD70" s="12"/>
      <c r="AE70" s="11">
        <f>IF(AD70="",0,IF(AD70="優勝",[2]点数換算表!$B$17,IF(AD70="準優勝",[2]点数換算表!$C$17,IF(AD70="ベスト4",[2]点数換算表!$D$17,IF(AD70="ベスト8",[2]点数換算表!$E$17,IF(AD70="ベスト16",[2]点数換算表!$F$17,IF(AD70="ベスト32",[2]点数換算表!$G$17,"")))))))</f>
        <v>0</v>
      </c>
      <c r="AF70" s="12"/>
      <c r="AG70" s="11">
        <f>IF(AF70="",0,IF(AF70="優勝",[2]点数換算表!$B$18,IF(AF70="準優勝",[2]点数換算表!$C$18,IF(AF70="ベスト4",[2]点数換算表!$D$18,IF(AF70="ベスト8",[2]点数換算表!$E$18,[2]点数換算表!$F$18)))))</f>
        <v>0</v>
      </c>
      <c r="AH70" s="12"/>
      <c r="AI70" s="11">
        <f>IF(AH70="",0,IF(AH70="優勝",[2]点数換算表!$B$19,IF(AH70="準優勝",[2]点数換算表!$C$19,IF(AH70="ベスト4",[2]点数換算表!$D$19,IF(AH70="ベスト8",[2]点数換算表!$E$19,[2]点数換算表!$F$19)))))</f>
        <v>0</v>
      </c>
    </row>
    <row r="71" spans="1:35">
      <c r="A71" s="13">
        <v>68</v>
      </c>
      <c r="B71" s="12" t="s">
        <v>221</v>
      </c>
      <c r="C71" s="12" t="s">
        <v>186</v>
      </c>
      <c r="D71" s="12">
        <v>3</v>
      </c>
      <c r="E71" s="18" t="s">
        <v>179</v>
      </c>
      <c r="F71" s="27" t="s">
        <v>540</v>
      </c>
      <c r="G71" s="11">
        <f t="shared" si="1"/>
        <v>116</v>
      </c>
      <c r="H71" s="12"/>
      <c r="I71" s="23">
        <f>IF(H71="",0,IF(H71="優勝",[2]点数換算表!$B$2,IF(H71="準優勝",[2]点数換算表!$C$2,IF(H71="ベスト4",[2]点数換算表!$D$2,[2]点数換算表!$E$2))))</f>
        <v>0</v>
      </c>
      <c r="J71" s="12"/>
      <c r="K71" s="11">
        <f>IF(J71="",0,IF(J71="優勝",[2]点数換算表!$B$3,IF(J71="準優勝",[2]点数換算表!$C$3,IF(J71="ベスト4",[2]点数換算表!$D$3,[2]点数換算表!$E$3))))</f>
        <v>0</v>
      </c>
      <c r="L71" s="12"/>
      <c r="M71" s="11">
        <f>IF(L71="",0,IF(L71="優勝",[2]点数換算表!$B$4,IF(L71="準優勝",[2]点数換算表!$C$4,IF(L71="ベスト4",[2]点数換算表!$D$4,IF(L71="ベスト8",[2]点数換算表!$E$4,IF(L71="ベスト16",[2]点数換算表!$F$4,""))))))</f>
        <v>0</v>
      </c>
      <c r="N71" s="12" t="s">
        <v>7</v>
      </c>
      <c r="O71" s="11">
        <f>IF(N71="",0,IF(N71="優勝",[2]点数換算表!$B$5,IF(N71="準優勝",[2]点数換算表!$C$5,IF(N71="ベスト4",[2]点数換算表!$D$5,IF(N71="ベスト8",[2]点数換算表!$E$5,IF(N71="ベスト16",[2]点数換算表!$F$5,IF(N71="ベスト32",[2]点数換算表!$G$5,"")))))))</f>
        <v>100</v>
      </c>
      <c r="P71" s="12"/>
      <c r="Q71" s="11">
        <f>IF(P71="",0,IF(P71="優勝",[2]点数換算表!$B$6,IF(P71="準優勝",[2]点数換算表!$C$6,IF(P71="ベスト4",[2]点数換算表!$D$6,IF(P71="ベスト8",[2]点数換算表!$E$6,IF(P71="ベスト16",[2]点数換算表!$F$6,IF(P71="ベスト32",[2]点数換算表!$G$6,"")))))))</f>
        <v>0</v>
      </c>
      <c r="R71" s="12"/>
      <c r="S71" s="11">
        <f>IF(R71="",0,IF(R71="優勝",[2]点数換算表!$B$7,IF(R71="準優勝",[2]点数換算表!$C$7,IF(R71="ベスト4",[2]点数換算表!$D$7,IF(R71="ベスト8",[2]点数換算表!$E$7,[2]点数換算表!$F$7)))))</f>
        <v>0</v>
      </c>
      <c r="T71" s="12"/>
      <c r="U71" s="11">
        <f>IF(T71="",0,IF(T71="優勝",[2]点数換算表!$B$8,IF(T71="準優勝",[2]点数換算表!$C$8,IF(T71="ベスト4",[2]点数換算表!$D$8,IF(T71="ベスト8",[2]点数換算表!$E$8,[2]点数換算表!$F$8)))))</f>
        <v>0</v>
      </c>
      <c r="V71" s="12"/>
      <c r="W71" s="23">
        <f>IF(V71="",0,IF(V71="優勝",[2]点数換算表!$B$13,IF(V71="準優勝",[2]点数換算表!$C$13,IF(V71="ベスト4",[2]点数換算表!$D$13,[2]点数換算表!$E$13))))</f>
        <v>0</v>
      </c>
      <c r="X71" s="12"/>
      <c r="Y71" s="11">
        <f>IF(X71="",0,IF(X71="優勝",[2]点数換算表!$B$14,IF(X71="準優勝",[2]点数換算表!$C$14,IF(X71="ベスト4",[2]点数換算表!$D$14,[2]点数換算表!$E$14))))</f>
        <v>0</v>
      </c>
      <c r="Z71" s="12" t="s">
        <v>7</v>
      </c>
      <c r="AA71" s="11">
        <f>IF(Z71="",0,IF(Z71="優勝",[2]点数換算表!$B$15,IF(Z71="準優勝",[2]点数換算表!$C$15,IF(Z71="ベスト4",[2]点数換算表!$D$15,IF(Z71="ベスト8",[2]点数換算表!$E$15,IF(Z71="ベスト16",[2]点数換算表!$F$15,""))))))</f>
        <v>16</v>
      </c>
      <c r="AB71" s="12"/>
      <c r="AC71" s="11">
        <f>IF(AB71="",0,IF(AB71="優勝",[2]点数換算表!$B$16,IF(AB71="準優勝",[2]点数換算表!$C$16,IF(AB71="ベスト4",[2]点数換算表!$D$16,IF(AB71="ベスト8",[2]点数換算表!$E$16,IF(AB71="ベスト16",[2]点数換算表!$F$16,IF(AB71="ベスト32",[2]点数換算表!$G$16,"")))))))</f>
        <v>0</v>
      </c>
      <c r="AD71" s="12"/>
      <c r="AE71" s="11">
        <f>IF(AD71="",0,IF(AD71="優勝",[2]点数換算表!$B$17,IF(AD71="準優勝",[2]点数換算表!$C$17,IF(AD71="ベスト4",[2]点数換算表!$D$17,IF(AD71="ベスト8",[2]点数換算表!$E$17,IF(AD71="ベスト16",[2]点数換算表!$F$17,IF(AD71="ベスト32",[2]点数換算表!$G$17,"")))))))</f>
        <v>0</v>
      </c>
      <c r="AF71" s="12"/>
      <c r="AG71" s="11">
        <f>IF(AF71="",0,IF(AF71="優勝",[2]点数換算表!$B$18,IF(AF71="準優勝",[2]点数換算表!$C$18,IF(AF71="ベスト4",[2]点数換算表!$D$18,IF(AF71="ベスト8",[2]点数換算表!$E$18,[2]点数換算表!$F$18)))))</f>
        <v>0</v>
      </c>
      <c r="AH71" s="12"/>
      <c r="AI71" s="11">
        <f>IF(AH71="",0,IF(AH71="優勝",[2]点数換算表!$B$19,IF(AH71="準優勝",[2]点数換算表!$C$19,IF(AH71="ベスト4",[2]点数換算表!$D$19,IF(AH71="ベスト8",[2]点数換算表!$E$19,[2]点数換算表!$F$19)))))</f>
        <v>0</v>
      </c>
    </row>
    <row r="72" spans="1:35">
      <c r="A72" s="13">
        <v>69</v>
      </c>
      <c r="B72" s="12" t="s">
        <v>254</v>
      </c>
      <c r="C72" s="12" t="s">
        <v>249</v>
      </c>
      <c r="D72" s="12">
        <v>3</v>
      </c>
      <c r="E72" s="19" t="s">
        <v>250</v>
      </c>
      <c r="F72" s="27" t="s">
        <v>540</v>
      </c>
      <c r="G72" s="11">
        <f t="shared" si="1"/>
        <v>112</v>
      </c>
      <c r="H72" s="12"/>
      <c r="I72" s="23">
        <f>IF(H72="",0,IF(H72="優勝",[2]点数換算表!$B$2,IF(H72="準優勝",[2]点数換算表!$C$2,IF(H72="ベスト4",[2]点数換算表!$D$2,[2]点数換算表!$E$2))))</f>
        <v>0</v>
      </c>
      <c r="J72" s="12"/>
      <c r="K72" s="11">
        <f>IF(J72="",0,IF(J72="優勝",[2]点数換算表!$B$3,IF(J72="準優勝",[2]点数換算表!$C$3,IF(J72="ベスト4",[2]点数換算表!$D$3,[2]点数換算表!$E$3))))</f>
        <v>0</v>
      </c>
      <c r="L72" s="12" t="s">
        <v>8</v>
      </c>
      <c r="M72" s="11">
        <f>IF(L72="",0,IF(L72="優勝",[2]点数換算表!$B$4,IF(L72="準優勝",[2]点数換算表!$C$4,IF(L72="ベスト4",[2]点数換算表!$D$4,IF(L72="ベスト8",[2]点数換算表!$E$4,IF(L72="ベスト16",[2]点数換算表!$F$4,""))))))</f>
        <v>80</v>
      </c>
      <c r="N72" s="12"/>
      <c r="O72" s="11">
        <f>IF(N72="",0,IF(N72="優勝",[2]点数換算表!$B$5,IF(N72="準優勝",[2]点数換算表!$C$5,IF(N72="ベスト4",[2]点数換算表!$D$5,IF(N72="ベスト8",[2]点数換算表!$E$5,IF(N72="ベスト16",[2]点数換算表!$F$5,IF(N72="ベスト32",[2]点数換算表!$G$5,"")))))))</f>
        <v>0</v>
      </c>
      <c r="P72" s="12"/>
      <c r="Q72" s="11">
        <f>IF(P72="",0,IF(P72="優勝",[2]点数換算表!$B$6,IF(P72="準優勝",[2]点数換算表!$C$6,IF(P72="ベスト4",[2]点数換算表!$D$6,IF(P72="ベスト8",[2]点数換算表!$E$6,IF(P72="ベスト16",[2]点数換算表!$F$6,IF(P72="ベスト32",[2]点数換算表!$G$6,"")))))))</f>
        <v>0</v>
      </c>
      <c r="R72" s="12"/>
      <c r="S72" s="11">
        <f>IF(R72="",0,IF(R72="優勝",[2]点数換算表!$B$7,IF(R72="準優勝",[2]点数換算表!$C$7,IF(R72="ベスト4",[2]点数換算表!$D$7,IF(R72="ベスト8",[2]点数換算表!$E$7,[2]点数換算表!$F$7)))))</f>
        <v>0</v>
      </c>
      <c r="T72" s="12"/>
      <c r="U72" s="11">
        <f>IF(T72="",0,IF(T72="優勝",[2]点数換算表!$B$8,IF(T72="準優勝",[2]点数換算表!$C$8,IF(T72="ベスト4",[2]点数換算表!$D$8,IF(T72="ベスト8",[2]点数換算表!$E$8,[2]点数換算表!$F$8)))))</f>
        <v>0</v>
      </c>
      <c r="V72" s="12"/>
      <c r="W72" s="23">
        <f>IF(V72="",0,IF(V72="優勝",[2]点数換算表!$B$13,IF(V72="準優勝",[2]点数換算表!$C$13,IF(V72="ベスト4",[2]点数換算表!$D$13,[2]点数換算表!$E$13))))</f>
        <v>0</v>
      </c>
      <c r="X72" s="12"/>
      <c r="Y72" s="11">
        <f>IF(X72="",0,IF(X72="優勝",[2]点数換算表!$B$14,IF(X72="準優勝",[2]点数換算表!$C$14,IF(X72="ベスト4",[2]点数換算表!$D$14,[2]点数換算表!$E$14))))</f>
        <v>0</v>
      </c>
      <c r="Z72" s="12" t="s">
        <v>9</v>
      </c>
      <c r="AA72" s="11">
        <f>IF(Z72="",0,IF(Z72="優勝",[2]点数換算表!$B$15,IF(Z72="準優勝",[2]点数換算表!$C$15,IF(Z72="ベスト4",[2]点数換算表!$D$15,IF(Z72="ベスト8",[2]点数換算表!$E$15,IF(Z72="ベスト16",[2]点数換算表!$F$15,""))))))</f>
        <v>32</v>
      </c>
      <c r="AB72" s="12"/>
      <c r="AC72" s="11">
        <f>IF(AB72="",0,IF(AB72="優勝",[2]点数換算表!$B$16,IF(AB72="準優勝",[2]点数換算表!$C$16,IF(AB72="ベスト4",[2]点数換算表!$D$16,IF(AB72="ベスト8",[2]点数換算表!$E$16,IF(AB72="ベスト16",[2]点数換算表!$F$16,IF(AB72="ベスト32",[2]点数換算表!$G$16,"")))))))</f>
        <v>0</v>
      </c>
      <c r="AD72" s="12"/>
      <c r="AE72" s="11">
        <f>IF(AD72="",0,IF(AD72="優勝",[2]点数換算表!$B$17,IF(AD72="準優勝",[2]点数換算表!$C$17,IF(AD72="ベスト4",[2]点数換算表!$D$17,IF(AD72="ベスト8",[2]点数換算表!$E$17,IF(AD72="ベスト16",[2]点数換算表!$F$17,IF(AD72="ベスト32",[2]点数換算表!$G$17,"")))))))</f>
        <v>0</v>
      </c>
      <c r="AF72" s="12"/>
      <c r="AG72" s="11">
        <f>IF(AF72="",0,IF(AF72="優勝",[2]点数換算表!$B$18,IF(AF72="準優勝",[2]点数換算表!$C$18,IF(AF72="ベスト4",[2]点数換算表!$D$18,IF(AF72="ベスト8",[2]点数換算表!$E$18,[2]点数換算表!$F$18)))))</f>
        <v>0</v>
      </c>
      <c r="AH72" s="12"/>
      <c r="AI72" s="11">
        <f>IF(AH72="",0,IF(AH72="優勝",[2]点数換算表!$B$19,IF(AH72="準優勝",[2]点数換算表!$C$19,IF(AH72="ベスト4",[2]点数換算表!$D$19,IF(AH72="ベスト8",[2]点数換算表!$E$19,[2]点数換算表!$F$19)))))</f>
        <v>0</v>
      </c>
    </row>
    <row r="73" spans="1:35">
      <c r="A73" s="13">
        <v>70</v>
      </c>
      <c r="B73" s="12" t="s">
        <v>256</v>
      </c>
      <c r="C73" s="12" t="s">
        <v>249</v>
      </c>
      <c r="D73" s="12">
        <v>2</v>
      </c>
      <c r="E73" s="19" t="s">
        <v>250</v>
      </c>
      <c r="F73" s="27" t="s">
        <v>540</v>
      </c>
      <c r="G73" s="11">
        <f t="shared" si="1"/>
        <v>112</v>
      </c>
      <c r="H73" s="12"/>
      <c r="I73" s="23">
        <f>IF(H73="",0,IF(H73="優勝",[2]点数換算表!$B$2,IF(H73="準優勝",[2]点数換算表!$C$2,IF(H73="ベスト4",[2]点数換算表!$D$2,[2]点数換算表!$E$2))))</f>
        <v>0</v>
      </c>
      <c r="J73" s="12"/>
      <c r="K73" s="11">
        <f>IF(J73="",0,IF(J73="優勝",[2]点数換算表!$B$3,IF(J73="準優勝",[2]点数換算表!$C$3,IF(J73="ベスト4",[2]点数換算表!$D$3,[2]点数換算表!$E$3))))</f>
        <v>0</v>
      </c>
      <c r="L73" s="12" t="s">
        <v>8</v>
      </c>
      <c r="M73" s="11">
        <f>IF(L73="",0,IF(L73="優勝",[2]点数換算表!$B$4,IF(L73="準優勝",[2]点数換算表!$C$4,IF(L73="ベスト4",[2]点数換算表!$D$4,IF(L73="ベスト8",[2]点数換算表!$E$4,IF(L73="ベスト16",[2]点数換算表!$F$4,""))))))</f>
        <v>80</v>
      </c>
      <c r="N73" s="12"/>
      <c r="O73" s="11">
        <f>IF(N73="",0,IF(N73="優勝",[2]点数換算表!$B$5,IF(N73="準優勝",[2]点数換算表!$C$5,IF(N73="ベスト4",[2]点数換算表!$D$5,IF(N73="ベスト8",[2]点数換算表!$E$5,IF(N73="ベスト16",[2]点数換算表!$F$5,IF(N73="ベスト32",[2]点数換算表!$G$5,"")))))))</f>
        <v>0</v>
      </c>
      <c r="P73" s="12"/>
      <c r="Q73" s="11">
        <f>IF(P73="",0,IF(P73="優勝",[2]点数換算表!$B$6,IF(P73="準優勝",[2]点数換算表!$C$6,IF(P73="ベスト4",[2]点数換算表!$D$6,IF(P73="ベスト8",[2]点数換算表!$E$6,IF(P73="ベスト16",[2]点数換算表!$F$6,IF(P73="ベスト32",[2]点数換算表!$G$6,"")))))))</f>
        <v>0</v>
      </c>
      <c r="R73" s="12"/>
      <c r="S73" s="11">
        <f>IF(R73="",0,IF(R73="優勝",[2]点数換算表!$B$7,IF(R73="準優勝",[2]点数換算表!$C$7,IF(R73="ベスト4",[2]点数換算表!$D$7,IF(R73="ベスト8",[2]点数換算表!$E$7,[2]点数換算表!$F$7)))))</f>
        <v>0</v>
      </c>
      <c r="T73" s="12"/>
      <c r="U73" s="11">
        <f>IF(T73="",0,IF(T73="優勝",[2]点数換算表!$B$8,IF(T73="準優勝",[2]点数換算表!$C$8,IF(T73="ベスト4",[2]点数換算表!$D$8,IF(T73="ベスト8",[2]点数換算表!$E$8,[2]点数換算表!$F$8)))))</f>
        <v>0</v>
      </c>
      <c r="V73" s="12"/>
      <c r="W73" s="23">
        <f>IF(V73="",0,IF(V73="優勝",[2]点数換算表!$B$13,IF(V73="準優勝",[2]点数換算表!$C$13,IF(V73="ベスト4",[2]点数換算表!$D$13,[2]点数換算表!$E$13))))</f>
        <v>0</v>
      </c>
      <c r="X73" s="12"/>
      <c r="Y73" s="11">
        <f>IF(X73="",0,IF(X73="優勝",[2]点数換算表!$B$14,IF(X73="準優勝",[2]点数換算表!$C$14,IF(X73="ベスト4",[2]点数換算表!$D$14,[2]点数換算表!$E$14))))</f>
        <v>0</v>
      </c>
      <c r="Z73" s="12" t="s">
        <v>9</v>
      </c>
      <c r="AA73" s="11">
        <f>IF(Z73="",0,IF(Z73="優勝",[2]点数換算表!$B$15,IF(Z73="準優勝",[2]点数換算表!$C$15,IF(Z73="ベスト4",[2]点数換算表!$D$15,IF(Z73="ベスト8",[2]点数換算表!$E$15,IF(Z73="ベスト16",[2]点数換算表!$F$15,""))))))</f>
        <v>32</v>
      </c>
      <c r="AB73" s="12"/>
      <c r="AC73" s="11">
        <f>IF(AB73="",0,IF(AB73="優勝",[2]点数換算表!$B$16,IF(AB73="準優勝",[2]点数換算表!$C$16,IF(AB73="ベスト4",[2]点数換算表!$D$16,IF(AB73="ベスト8",[2]点数換算表!$E$16,IF(AB73="ベスト16",[2]点数換算表!$F$16,IF(AB73="ベスト32",[2]点数換算表!$G$16,"")))))))</f>
        <v>0</v>
      </c>
      <c r="AD73" s="12"/>
      <c r="AE73" s="11">
        <f>IF(AD73="",0,IF(AD73="優勝",[2]点数換算表!$B$17,IF(AD73="準優勝",[2]点数換算表!$C$17,IF(AD73="ベスト4",[2]点数換算表!$D$17,IF(AD73="ベスト8",[2]点数換算表!$E$17,IF(AD73="ベスト16",[2]点数換算表!$F$17,IF(AD73="ベスト32",[2]点数換算表!$G$17,"")))))))</f>
        <v>0</v>
      </c>
      <c r="AF73" s="12"/>
      <c r="AG73" s="11">
        <f>IF(AF73="",0,IF(AF73="優勝",[2]点数換算表!$B$18,IF(AF73="準優勝",[2]点数換算表!$C$18,IF(AF73="ベスト4",[2]点数換算表!$D$18,IF(AF73="ベスト8",[2]点数換算表!$E$18,[2]点数換算表!$F$18)))))</f>
        <v>0</v>
      </c>
      <c r="AH73" s="12"/>
      <c r="AI73" s="11">
        <f>IF(AH73="",0,IF(AH73="優勝",[2]点数換算表!$B$19,IF(AH73="準優勝",[2]点数換算表!$C$19,IF(AH73="ベスト4",[2]点数換算表!$D$19,IF(AH73="ベスト8",[2]点数換算表!$E$19,[2]点数換算表!$F$19)))))</f>
        <v>0</v>
      </c>
    </row>
    <row r="74" spans="1:35">
      <c r="A74" s="13">
        <v>71</v>
      </c>
      <c r="B74" s="12" t="s">
        <v>496</v>
      </c>
      <c r="C74" s="12" t="s">
        <v>466</v>
      </c>
      <c r="D74" s="12">
        <v>2</v>
      </c>
      <c r="E74" s="25" t="s">
        <v>467</v>
      </c>
      <c r="F74" s="26" t="s">
        <v>539</v>
      </c>
      <c r="G74" s="11">
        <f t="shared" si="1"/>
        <v>110</v>
      </c>
      <c r="H74" s="12"/>
      <c r="I74" s="23">
        <f>IF(H74="",0,IF(H74="優勝",[2]点数換算表!$B$2,IF(H74="準優勝",[2]点数換算表!$C$2,IF(H74="ベスト4",[2]点数換算表!$D$2,[2]点数換算表!$E$2))))</f>
        <v>0</v>
      </c>
      <c r="J74" s="12"/>
      <c r="K74" s="11">
        <f>IF(J74="",0,IF(J74="優勝",[2]点数換算表!$B$3,IF(J74="準優勝",[2]点数換算表!$C$3,IF(J74="ベスト4",[2]点数換算表!$D$3,[2]点数換算表!$E$3))))</f>
        <v>0</v>
      </c>
      <c r="L74" s="12" t="s">
        <v>6</v>
      </c>
      <c r="M74" s="11">
        <f>IF(L74="",0,IF(L74="優勝",[2]点数換算表!$B$4,IF(L74="準優勝",[2]点数換算表!$C$4,IF(L74="ベスト4",[2]点数換算表!$D$4,IF(L74="ベスト8",[2]点数換算表!$E$4,IF(L74="ベスト16",[2]点数換算表!$F$4,""))))))</f>
        <v>60</v>
      </c>
      <c r="N74" s="12" t="s">
        <v>135</v>
      </c>
      <c r="O74" s="11">
        <f>IF(N74="",0,IF(N74="優勝",[2]点数換算表!$B$5,IF(N74="準優勝",[2]点数換算表!$C$5,IF(N74="ベスト4",[2]点数換算表!$D$5,IF(N74="ベスト8",[2]点数換算表!$E$5,IF(N74="ベスト16",[2]点数換算表!$F$5,IF(N74="ベスト32",[2]点数換算表!$G$5,"")))))))</f>
        <v>50</v>
      </c>
      <c r="P74" s="12"/>
      <c r="Q74" s="11">
        <f>IF(P74="",0,IF(P74="優勝",[2]点数換算表!$B$6,IF(P74="準優勝",[2]点数換算表!$C$6,IF(P74="ベスト4",[2]点数換算表!$D$6,IF(P74="ベスト8",[2]点数換算表!$E$6,IF(P74="ベスト16",[2]点数換算表!$F$6,IF(P74="ベスト32",[2]点数換算表!$G$6,"")))))))</f>
        <v>0</v>
      </c>
      <c r="R74" s="12"/>
      <c r="S74" s="11">
        <f>IF(R74="",0,IF(R74="優勝",[2]点数換算表!$B$7,IF(R74="準優勝",[2]点数換算表!$C$7,IF(R74="ベスト4",[2]点数換算表!$D$7,IF(R74="ベスト8",[2]点数換算表!$E$7,[2]点数換算表!$F$7)))))</f>
        <v>0</v>
      </c>
      <c r="T74" s="12"/>
      <c r="U74" s="11">
        <f>IF(T74="",0,IF(T74="優勝",[2]点数換算表!$B$8,IF(T74="準優勝",[2]点数換算表!$C$8,IF(T74="ベスト4",[2]点数換算表!$D$8,IF(T74="ベスト8",[2]点数換算表!$E$8,[2]点数換算表!$F$8)))))</f>
        <v>0</v>
      </c>
      <c r="V74" s="12"/>
      <c r="W74" s="23">
        <f>IF(V74="",0,IF(V74="優勝",[2]点数換算表!$B$13,IF(V74="準優勝",[2]点数換算表!$C$13,IF(V74="ベスト4",[2]点数換算表!$D$13,[2]点数換算表!$E$13))))</f>
        <v>0</v>
      </c>
      <c r="X74" s="12"/>
      <c r="Y74" s="11">
        <f>IF(X74="",0,IF(X74="優勝",[2]点数換算表!$B$14,IF(X74="準優勝",[2]点数換算表!$C$14,IF(X74="ベスト4",[2]点数換算表!$D$14,[2]点数換算表!$E$14))))</f>
        <v>0</v>
      </c>
      <c r="Z74" s="12"/>
      <c r="AA74" s="11">
        <f>IF(Z74="",0,IF(Z74="優勝",[2]点数換算表!$B$15,IF(Z74="準優勝",[2]点数換算表!$C$15,IF(Z74="ベスト4",[2]点数換算表!$D$15,IF(Z74="ベスト8",[2]点数換算表!$E$15,IF(Z74="ベスト16",[2]点数換算表!$F$15,""))))))</f>
        <v>0</v>
      </c>
      <c r="AB74" s="12"/>
      <c r="AC74" s="11">
        <f>IF(AB74="",0,IF(AB74="優勝",[2]点数換算表!$B$16,IF(AB74="準優勝",[2]点数換算表!$C$16,IF(AB74="ベスト4",[2]点数換算表!$D$16,IF(AB74="ベスト8",[2]点数換算表!$E$16,IF(AB74="ベスト16",[2]点数換算表!$F$16,IF(AB74="ベスト32",[2]点数換算表!$G$16,"")))))))</f>
        <v>0</v>
      </c>
      <c r="AD74" s="12"/>
      <c r="AE74" s="11">
        <f>IF(AD74="",0,IF(AD74="優勝",[2]点数換算表!$B$17,IF(AD74="準優勝",[2]点数換算表!$C$17,IF(AD74="ベスト4",[2]点数換算表!$D$17,IF(AD74="ベスト8",[2]点数換算表!$E$17,IF(AD74="ベスト16",[2]点数換算表!$F$17,IF(AD74="ベスト32",[2]点数換算表!$G$17,"")))))))</f>
        <v>0</v>
      </c>
      <c r="AF74" s="12"/>
      <c r="AG74" s="11">
        <f>IF(AF74="",0,IF(AF74="優勝",[2]点数換算表!$B$18,IF(AF74="準優勝",[2]点数換算表!$C$18,IF(AF74="ベスト4",[2]点数換算表!$D$18,IF(AF74="ベスト8",[2]点数換算表!$E$18,[2]点数換算表!$F$18)))))</f>
        <v>0</v>
      </c>
      <c r="AH74" s="12"/>
      <c r="AI74" s="11">
        <f>IF(AH74="",0,IF(AH74="優勝",[2]点数換算表!$B$19,IF(AH74="準優勝",[2]点数換算表!$C$19,IF(AH74="ベスト4",[2]点数換算表!$D$19,IF(AH74="ベスト8",[2]点数換算表!$E$19,[2]点数換算表!$F$19)))))</f>
        <v>0</v>
      </c>
    </row>
    <row r="75" spans="1:35">
      <c r="A75" s="13">
        <v>72</v>
      </c>
      <c r="B75" s="12" t="s">
        <v>474</v>
      </c>
      <c r="C75" s="12" t="s">
        <v>466</v>
      </c>
      <c r="D75" s="12">
        <v>1</v>
      </c>
      <c r="E75" s="25" t="s">
        <v>467</v>
      </c>
      <c r="F75" s="26" t="s">
        <v>539</v>
      </c>
      <c r="G75" s="11">
        <f t="shared" si="1"/>
        <v>110</v>
      </c>
      <c r="H75" s="12"/>
      <c r="I75" s="23">
        <f>IF(H75="",0,IF(H75="優勝",[2]点数換算表!$B$2,IF(H75="準優勝",[2]点数換算表!$C$2,IF(H75="ベスト4",[2]点数換算表!$D$2,[2]点数換算表!$E$2))))</f>
        <v>0</v>
      </c>
      <c r="J75" s="12"/>
      <c r="K75" s="11">
        <f>IF(J75="",0,IF(J75="優勝",[2]点数換算表!$B$3,IF(J75="準優勝",[2]点数換算表!$C$3,IF(J75="ベスト4",[2]点数換算表!$D$3,[2]点数換算表!$E$3))))</f>
        <v>0</v>
      </c>
      <c r="L75" s="12" t="s">
        <v>6</v>
      </c>
      <c r="M75" s="11">
        <f>IF(L75="",0,IF(L75="優勝",[2]点数換算表!$B$4,IF(L75="準優勝",[2]点数換算表!$C$4,IF(L75="ベスト4",[2]点数換算表!$D$4,IF(L75="ベスト8",[2]点数換算表!$E$4,IF(L75="ベスト16",[2]点数換算表!$F$4,""))))))</f>
        <v>60</v>
      </c>
      <c r="N75" s="12" t="s">
        <v>135</v>
      </c>
      <c r="O75" s="11">
        <f>IF(N75="",0,IF(N75="優勝",[2]点数換算表!$B$5,IF(N75="準優勝",[2]点数換算表!$C$5,IF(N75="ベスト4",[2]点数換算表!$D$5,IF(N75="ベスト8",[2]点数換算表!$E$5,IF(N75="ベスト16",[2]点数換算表!$F$5,IF(N75="ベスト32",[2]点数換算表!$G$5,"")))))))</f>
        <v>50</v>
      </c>
      <c r="P75" s="12"/>
      <c r="Q75" s="11">
        <f>IF(P75="",0,IF(P75="優勝",[2]点数換算表!$B$6,IF(P75="準優勝",[2]点数換算表!$C$6,IF(P75="ベスト4",[2]点数換算表!$D$6,IF(P75="ベスト8",[2]点数換算表!$E$6,IF(P75="ベスト16",[2]点数換算表!$F$6,IF(P75="ベスト32",[2]点数換算表!$G$6,"")))))))</f>
        <v>0</v>
      </c>
      <c r="R75" s="12"/>
      <c r="S75" s="11">
        <f>IF(R75="",0,IF(R75="優勝",[2]点数換算表!$B$7,IF(R75="準優勝",[2]点数換算表!$C$7,IF(R75="ベスト4",[2]点数換算表!$D$7,IF(R75="ベスト8",[2]点数換算表!$E$7,[2]点数換算表!$F$7)))))</f>
        <v>0</v>
      </c>
      <c r="T75" s="12"/>
      <c r="U75" s="11">
        <f>IF(T75="",0,IF(T75="優勝",[2]点数換算表!$B$8,IF(T75="準優勝",[2]点数換算表!$C$8,IF(T75="ベスト4",[2]点数換算表!$D$8,IF(T75="ベスト8",[2]点数換算表!$E$8,[2]点数換算表!$F$8)))))</f>
        <v>0</v>
      </c>
      <c r="V75" s="12"/>
      <c r="W75" s="23">
        <f>IF(V75="",0,IF(V75="優勝",[2]点数換算表!$B$13,IF(V75="準優勝",[2]点数換算表!$C$13,IF(V75="ベスト4",[2]点数換算表!$D$13,[2]点数換算表!$E$13))))</f>
        <v>0</v>
      </c>
      <c r="X75" s="12"/>
      <c r="Y75" s="11">
        <f>IF(X75="",0,IF(X75="優勝",[2]点数換算表!$B$14,IF(X75="準優勝",[2]点数換算表!$C$14,IF(X75="ベスト4",[2]点数換算表!$D$14,[2]点数換算表!$E$14))))</f>
        <v>0</v>
      </c>
      <c r="Z75" s="12"/>
      <c r="AA75" s="11">
        <f>IF(Z75="",0,IF(Z75="優勝",[2]点数換算表!$B$15,IF(Z75="準優勝",[2]点数換算表!$C$15,IF(Z75="ベスト4",[2]点数換算表!$D$15,IF(Z75="ベスト8",[2]点数換算表!$E$15,IF(Z75="ベスト16",[2]点数換算表!$F$15,""))))))</f>
        <v>0</v>
      </c>
      <c r="AB75" s="12"/>
      <c r="AC75" s="11">
        <f>IF(AB75="",0,IF(AB75="優勝",[2]点数換算表!$B$16,IF(AB75="準優勝",[2]点数換算表!$C$16,IF(AB75="ベスト4",[2]点数換算表!$D$16,IF(AB75="ベスト8",[2]点数換算表!$E$16,IF(AB75="ベスト16",[2]点数換算表!$F$16,IF(AB75="ベスト32",[2]点数換算表!$G$16,"")))))))</f>
        <v>0</v>
      </c>
      <c r="AD75" s="12"/>
      <c r="AE75" s="11">
        <f>IF(AD75="",0,IF(AD75="優勝",[2]点数換算表!$B$17,IF(AD75="準優勝",[2]点数換算表!$C$17,IF(AD75="ベスト4",[2]点数換算表!$D$17,IF(AD75="ベスト8",[2]点数換算表!$E$17,IF(AD75="ベスト16",[2]点数換算表!$F$17,IF(AD75="ベスト32",[2]点数換算表!$G$17,"")))))))</f>
        <v>0</v>
      </c>
      <c r="AF75" s="12"/>
      <c r="AG75" s="11">
        <f>IF(AF75="",0,IF(AF75="優勝",[2]点数換算表!$B$18,IF(AF75="準優勝",[2]点数換算表!$C$18,IF(AF75="ベスト4",[2]点数換算表!$D$18,IF(AF75="ベスト8",[2]点数換算表!$E$18,[2]点数換算表!$F$18)))))</f>
        <v>0</v>
      </c>
      <c r="AH75" s="12"/>
      <c r="AI75" s="11">
        <f>IF(AH75="",0,IF(AH75="優勝",[2]点数換算表!$B$19,IF(AH75="準優勝",[2]点数換算表!$C$19,IF(AH75="ベスト4",[2]点数換算表!$D$19,IF(AH75="ベスト8",[2]点数換算表!$E$19,[2]点数換算表!$F$19)))))</f>
        <v>0</v>
      </c>
    </row>
    <row r="76" spans="1:35">
      <c r="A76" s="13">
        <v>73</v>
      </c>
      <c r="B76" s="12" t="s">
        <v>223</v>
      </c>
      <c r="C76" s="12" t="s">
        <v>178</v>
      </c>
      <c r="D76" s="12">
        <v>2</v>
      </c>
      <c r="E76" s="18" t="s">
        <v>179</v>
      </c>
      <c r="F76" s="27" t="s">
        <v>540</v>
      </c>
      <c r="G76" s="11">
        <f t="shared" si="1"/>
        <v>110</v>
      </c>
      <c r="H76" s="12"/>
      <c r="I76" s="23">
        <f>IF(H76="",0,IF(H76="優勝",[2]点数換算表!$B$2,IF(H76="準優勝",[2]点数換算表!$C$2,IF(H76="ベスト4",[2]点数換算表!$D$2,[2]点数換算表!$E$2))))</f>
        <v>0</v>
      </c>
      <c r="J76" s="12"/>
      <c r="K76" s="11">
        <f>IF(J76="",0,IF(J76="優勝",[2]点数換算表!$B$3,IF(J76="準優勝",[2]点数換算表!$C$3,IF(J76="ベスト4",[2]点数換算表!$D$3,[2]点数換算表!$E$3))))</f>
        <v>0</v>
      </c>
      <c r="L76" s="12" t="s">
        <v>7</v>
      </c>
      <c r="M76" s="11">
        <f>IF(L76="",0,IF(L76="優勝",[2]点数換算表!$B$4,IF(L76="準優勝",[2]点数換算表!$C$4,IF(L76="ベスト4",[2]点数換算表!$D$4,IF(L76="ベスト8",[2]点数換算表!$E$4,IF(L76="ベスト16",[2]点数換算表!$F$4,""))))))</f>
        <v>20</v>
      </c>
      <c r="N76" s="12" t="s">
        <v>135</v>
      </c>
      <c r="O76" s="11">
        <f>IF(N76="",0,IF(N76="優勝",[2]点数換算表!$B$5,IF(N76="準優勝",[2]点数換算表!$C$5,IF(N76="ベスト4",[2]点数換算表!$D$5,IF(N76="ベスト8",[2]点数換算表!$E$5,IF(N76="ベスト16",[2]点数換算表!$F$5,IF(N76="ベスト32",[2]点数換算表!$G$5,"")))))))</f>
        <v>50</v>
      </c>
      <c r="P76" s="12"/>
      <c r="Q76" s="11">
        <f>IF(P76="",0,IF(P76="優勝",[2]点数換算表!$B$6,IF(P76="準優勝",[2]点数換算表!$C$6,IF(P76="ベスト4",[2]点数換算表!$D$6,IF(P76="ベスト8",[2]点数換算表!$E$6,IF(P76="ベスト16",[2]点数換算表!$F$6,IF(P76="ベスト32",[2]点数換算表!$G$6,"")))))))</f>
        <v>0</v>
      </c>
      <c r="R76" s="12"/>
      <c r="S76" s="11">
        <f>IF(R76="",0,IF(R76="優勝",[2]点数換算表!$B$7,IF(R76="準優勝",[2]点数換算表!$C$7,IF(R76="ベスト4",[2]点数換算表!$D$7,IF(R76="ベスト8",[2]点数換算表!$E$7,[2]点数換算表!$F$7)))))</f>
        <v>0</v>
      </c>
      <c r="T76" s="12"/>
      <c r="U76" s="11">
        <f>IF(T76="",0,IF(T76="優勝",[2]点数換算表!$B$8,IF(T76="準優勝",[2]点数換算表!$C$8,IF(T76="ベスト4",[2]点数換算表!$D$8,IF(T76="ベスト8",[2]点数換算表!$E$8,[2]点数換算表!$F$8)))))</f>
        <v>0</v>
      </c>
      <c r="V76" s="12"/>
      <c r="W76" s="23">
        <f>IF(V76="",0,IF(V76="優勝",[2]点数換算表!$B$13,IF(V76="準優勝",[2]点数換算表!$C$13,IF(V76="ベスト4",[2]点数換算表!$D$13,[2]点数換算表!$E$13))))</f>
        <v>0</v>
      </c>
      <c r="X76" s="12"/>
      <c r="Y76" s="11">
        <f>IF(X76="",0,IF(X76="優勝",[2]点数換算表!$B$14,IF(X76="準優勝",[2]点数換算表!$C$14,IF(X76="ベスト4",[2]点数換算表!$D$14,[2]点数換算表!$E$14))))</f>
        <v>0</v>
      </c>
      <c r="Z76" s="12"/>
      <c r="AA76" s="11">
        <f>IF(Z76="",0,IF(Z76="優勝",[2]点数換算表!$B$15,IF(Z76="準優勝",[2]点数換算表!$C$15,IF(Z76="ベスト4",[2]点数換算表!$D$15,IF(Z76="ベスト8",[2]点数換算表!$E$15,IF(Z76="ベスト16",[2]点数換算表!$F$15,""))))))</f>
        <v>0</v>
      </c>
      <c r="AB76" s="12" t="s">
        <v>135</v>
      </c>
      <c r="AC76" s="11">
        <f>IF(AB76="",0,IF(AB76="優勝",[2]点数換算表!$B$16,IF(AB76="準優勝",[2]点数換算表!$C$16,IF(AB76="ベスト4",[2]点数換算表!$D$16,IF(AB76="ベスト8",[2]点数換算表!$E$16,IF(AB76="ベスト16",[2]点数換算表!$F$16,IF(AB76="ベスト32",[2]点数換算表!$G$16,"")))))))</f>
        <v>40</v>
      </c>
      <c r="AD76" s="12"/>
      <c r="AE76" s="11">
        <f>IF(AD76="",0,IF(AD76="優勝",[2]点数換算表!$B$17,IF(AD76="準優勝",[2]点数換算表!$C$17,IF(AD76="ベスト4",[2]点数換算表!$D$17,IF(AD76="ベスト8",[2]点数換算表!$E$17,IF(AD76="ベスト16",[2]点数換算表!$F$17,IF(AD76="ベスト32",[2]点数換算表!$G$17,"")))))))</f>
        <v>0</v>
      </c>
      <c r="AF76" s="12"/>
      <c r="AG76" s="11">
        <f>IF(AF76="",0,IF(AF76="優勝",[2]点数換算表!$B$18,IF(AF76="準優勝",[2]点数換算表!$C$18,IF(AF76="ベスト4",[2]点数換算表!$D$18,IF(AF76="ベスト8",[2]点数換算表!$E$18,[2]点数換算表!$F$18)))))</f>
        <v>0</v>
      </c>
      <c r="AH76" s="12"/>
      <c r="AI76" s="11">
        <f>IF(AH76="",0,IF(AH76="優勝",[2]点数換算表!$B$19,IF(AH76="準優勝",[2]点数換算表!$C$19,IF(AH76="ベスト4",[2]点数換算表!$D$19,IF(AH76="ベスト8",[2]点数換算表!$E$19,[2]点数換算表!$F$19)))))</f>
        <v>0</v>
      </c>
    </row>
    <row r="77" spans="1:35">
      <c r="A77" s="13">
        <v>74</v>
      </c>
      <c r="B77" s="12" t="s">
        <v>224</v>
      </c>
      <c r="C77" s="12" t="s">
        <v>178</v>
      </c>
      <c r="D77" s="12">
        <v>2</v>
      </c>
      <c r="E77" s="18" t="s">
        <v>179</v>
      </c>
      <c r="F77" s="27" t="s">
        <v>540</v>
      </c>
      <c r="G77" s="11">
        <f t="shared" si="1"/>
        <v>110</v>
      </c>
      <c r="H77" s="12"/>
      <c r="I77" s="23">
        <f>IF(H77="",0,IF(H77="優勝",[2]点数換算表!$B$2,IF(H77="準優勝",[2]点数換算表!$C$2,IF(H77="ベスト4",[2]点数換算表!$D$2,[2]点数換算表!$E$2))))</f>
        <v>0</v>
      </c>
      <c r="J77" s="12"/>
      <c r="K77" s="11">
        <f>IF(J77="",0,IF(J77="優勝",[2]点数換算表!$B$3,IF(J77="準優勝",[2]点数換算表!$C$3,IF(J77="ベスト4",[2]点数換算表!$D$3,[2]点数換算表!$E$3))))</f>
        <v>0</v>
      </c>
      <c r="L77" s="12" t="s">
        <v>7</v>
      </c>
      <c r="M77" s="11">
        <f>IF(L77="",0,IF(L77="優勝",[2]点数換算表!$B$4,IF(L77="準優勝",[2]点数換算表!$C$4,IF(L77="ベスト4",[2]点数換算表!$D$4,IF(L77="ベスト8",[2]点数換算表!$E$4,IF(L77="ベスト16",[2]点数換算表!$F$4,""))))))</f>
        <v>20</v>
      </c>
      <c r="N77" s="12" t="s">
        <v>135</v>
      </c>
      <c r="O77" s="11">
        <f>IF(N77="",0,IF(N77="優勝",[2]点数換算表!$B$5,IF(N77="準優勝",[2]点数換算表!$C$5,IF(N77="ベスト4",[2]点数換算表!$D$5,IF(N77="ベスト8",[2]点数換算表!$E$5,IF(N77="ベスト16",[2]点数換算表!$F$5,IF(N77="ベスト32",[2]点数換算表!$G$5,"")))))))</f>
        <v>50</v>
      </c>
      <c r="P77" s="12"/>
      <c r="Q77" s="11">
        <f>IF(P77="",0,IF(P77="優勝",[2]点数換算表!$B$6,IF(P77="準優勝",[2]点数換算表!$C$6,IF(P77="ベスト4",[2]点数換算表!$D$6,IF(P77="ベスト8",[2]点数換算表!$E$6,IF(P77="ベスト16",[2]点数換算表!$F$6,IF(P77="ベスト32",[2]点数換算表!$G$6,"")))))))</f>
        <v>0</v>
      </c>
      <c r="R77" s="12"/>
      <c r="S77" s="11">
        <f>IF(R77="",0,IF(R77="優勝",[2]点数換算表!$B$7,IF(R77="準優勝",[2]点数換算表!$C$7,IF(R77="ベスト4",[2]点数換算表!$D$7,IF(R77="ベスト8",[2]点数換算表!$E$7,[2]点数換算表!$F$7)))))</f>
        <v>0</v>
      </c>
      <c r="T77" s="12"/>
      <c r="U77" s="11">
        <f>IF(T77="",0,IF(T77="優勝",[2]点数換算表!$B$8,IF(T77="準優勝",[2]点数換算表!$C$8,IF(T77="ベスト4",[2]点数換算表!$D$8,IF(T77="ベスト8",[2]点数換算表!$E$8,[2]点数換算表!$F$8)))))</f>
        <v>0</v>
      </c>
      <c r="V77" s="12"/>
      <c r="W77" s="23">
        <f>IF(V77="",0,IF(V77="優勝",[2]点数換算表!$B$13,IF(V77="準優勝",[2]点数換算表!$C$13,IF(V77="ベスト4",[2]点数換算表!$D$13,[2]点数換算表!$E$13))))</f>
        <v>0</v>
      </c>
      <c r="X77" s="12"/>
      <c r="Y77" s="11">
        <f>IF(X77="",0,IF(X77="優勝",[2]点数換算表!$B$14,IF(X77="準優勝",[2]点数換算表!$C$14,IF(X77="ベスト4",[2]点数換算表!$D$14,[2]点数換算表!$E$14))))</f>
        <v>0</v>
      </c>
      <c r="Z77" s="12"/>
      <c r="AA77" s="11">
        <f>IF(Z77="",0,IF(Z77="優勝",[2]点数換算表!$B$15,IF(Z77="準優勝",[2]点数換算表!$C$15,IF(Z77="ベスト4",[2]点数換算表!$D$15,IF(Z77="ベスト8",[2]点数換算表!$E$15,IF(Z77="ベスト16",[2]点数換算表!$F$15,""))))))</f>
        <v>0</v>
      </c>
      <c r="AB77" s="12" t="s">
        <v>135</v>
      </c>
      <c r="AC77" s="11">
        <f>IF(AB77="",0,IF(AB77="優勝",[2]点数換算表!$B$16,IF(AB77="準優勝",[2]点数換算表!$C$16,IF(AB77="ベスト4",[2]点数換算表!$D$16,IF(AB77="ベスト8",[2]点数換算表!$E$16,IF(AB77="ベスト16",[2]点数換算表!$F$16,IF(AB77="ベスト32",[2]点数換算表!$G$16,"")))))))</f>
        <v>40</v>
      </c>
      <c r="AD77" s="12"/>
      <c r="AE77" s="11">
        <f>IF(AD77="",0,IF(AD77="優勝",[2]点数換算表!$B$17,IF(AD77="準優勝",[2]点数換算表!$C$17,IF(AD77="ベスト4",[2]点数換算表!$D$17,IF(AD77="ベスト8",[2]点数換算表!$E$17,IF(AD77="ベスト16",[2]点数換算表!$F$17,IF(AD77="ベスト32",[2]点数換算表!$G$17,"")))))))</f>
        <v>0</v>
      </c>
      <c r="AF77" s="12"/>
      <c r="AG77" s="11">
        <f>IF(AF77="",0,IF(AF77="優勝",[2]点数換算表!$B$18,IF(AF77="準優勝",[2]点数換算表!$C$18,IF(AF77="ベスト4",[2]点数換算表!$D$18,IF(AF77="ベスト8",[2]点数換算表!$E$18,[2]点数換算表!$F$18)))))</f>
        <v>0</v>
      </c>
      <c r="AH77" s="12"/>
      <c r="AI77" s="11">
        <f>IF(AH77="",0,IF(AH77="優勝",[2]点数換算表!$B$19,IF(AH77="準優勝",[2]点数換算表!$C$19,IF(AH77="ベスト4",[2]点数換算表!$D$19,IF(AH77="ベスト8",[2]点数換算表!$E$19,[2]点数換算表!$F$19)))))</f>
        <v>0</v>
      </c>
    </row>
    <row r="78" spans="1:35">
      <c r="A78" s="13">
        <v>75</v>
      </c>
      <c r="B78" s="12" t="s">
        <v>314</v>
      </c>
      <c r="C78" s="12" t="s">
        <v>291</v>
      </c>
      <c r="D78" s="12">
        <v>3</v>
      </c>
      <c r="E78" s="20" t="s">
        <v>289</v>
      </c>
      <c r="F78" s="27" t="s">
        <v>540</v>
      </c>
      <c r="G78" s="11">
        <f t="shared" si="1"/>
        <v>108</v>
      </c>
      <c r="H78" s="12"/>
      <c r="I78" s="23">
        <f>IF(H78="",0,IF(H78="優勝",[2]点数換算表!$B$2,IF(H78="準優勝",[2]点数換算表!$C$2,IF(H78="ベスト4",[2]点数換算表!$D$2,[2]点数換算表!$E$2))))</f>
        <v>0</v>
      </c>
      <c r="J78" s="12"/>
      <c r="K78" s="11">
        <f>IF(J78="",0,IF(J78="優勝",[2]点数換算表!$B$3,IF(J78="準優勝",[2]点数換算表!$C$3,IF(J78="ベスト4",[2]点数換算表!$D$3,[2]点数換算表!$E$3))))</f>
        <v>0</v>
      </c>
      <c r="L78" s="12" t="s">
        <v>6</v>
      </c>
      <c r="M78" s="11">
        <f>IF(L78="",0,IF(L78="優勝",[2]点数換算表!$B$4,IF(L78="準優勝",[2]点数換算表!$C$4,IF(L78="ベスト4",[2]点数換算表!$D$4,IF(L78="ベスト8",[2]点数換算表!$E$4,IF(L78="ベスト16",[2]点数換算表!$F$4,""))))))</f>
        <v>60</v>
      </c>
      <c r="N78" s="12"/>
      <c r="O78" s="11">
        <f>IF(N78="",0,IF(N78="優勝",[2]点数換算表!$B$5,IF(N78="準優勝",[2]点数換算表!$C$5,IF(N78="ベスト4",[2]点数換算表!$D$5,IF(N78="ベスト8",[2]点数換算表!$E$5,IF(N78="ベスト16",[2]点数換算表!$F$5,IF(N78="ベスト32",[2]点数換算表!$G$5,"")))))))</f>
        <v>0</v>
      </c>
      <c r="P78" s="12"/>
      <c r="Q78" s="11">
        <f>IF(P78="",0,IF(P78="優勝",[2]点数換算表!$B$6,IF(P78="準優勝",[2]点数換算表!$C$6,IF(P78="ベスト4",[2]点数換算表!$D$6,IF(P78="ベスト8",[2]点数換算表!$E$6,IF(P78="ベスト16",[2]点数換算表!$F$6,IF(P78="ベスト32",[2]点数換算表!$G$6,"")))))))</f>
        <v>0</v>
      </c>
      <c r="R78" s="12"/>
      <c r="S78" s="11">
        <f>IF(R78="",0,IF(R78="優勝",[2]点数換算表!$B$7,IF(R78="準優勝",[2]点数換算表!$C$7,IF(R78="ベスト4",[2]点数換算表!$D$7,IF(R78="ベスト8",[2]点数換算表!$E$7,[2]点数換算表!$F$7)))))</f>
        <v>0</v>
      </c>
      <c r="T78" s="12"/>
      <c r="U78" s="11">
        <f>IF(T78="",0,IF(T78="優勝",[2]点数換算表!$B$8,IF(T78="準優勝",[2]点数換算表!$C$8,IF(T78="ベスト4",[2]点数換算表!$D$8,IF(T78="ベスト8",[2]点数換算表!$E$8,[2]点数換算表!$F$8)))))</f>
        <v>0</v>
      </c>
      <c r="V78" s="12"/>
      <c r="W78" s="23">
        <f>IF(V78="",0,IF(V78="優勝",[2]点数換算表!$B$13,IF(V78="準優勝",[2]点数換算表!$C$13,IF(V78="ベスト4",[2]点数換算表!$D$13,[2]点数換算表!$E$13))))</f>
        <v>0</v>
      </c>
      <c r="X78" s="12"/>
      <c r="Y78" s="11">
        <f>IF(X78="",0,IF(X78="優勝",[2]点数換算表!$B$14,IF(X78="準優勝",[2]点数換算表!$C$14,IF(X78="ベスト4",[2]点数換算表!$D$14,[2]点数換算表!$E$14))))</f>
        <v>0</v>
      </c>
      <c r="Z78" s="12" t="s">
        <v>6</v>
      </c>
      <c r="AA78" s="11">
        <f>IF(Z78="",0,IF(Z78="優勝",[2]点数換算表!$B$15,IF(Z78="準優勝",[2]点数換算表!$C$15,IF(Z78="ベスト4",[2]点数換算表!$D$15,IF(Z78="ベスト8",[2]点数換算表!$E$15,IF(Z78="ベスト16",[2]点数換算表!$F$15,""))))))</f>
        <v>48</v>
      </c>
      <c r="AB78" s="12"/>
      <c r="AC78" s="11">
        <f>IF(AB78="",0,IF(AB78="優勝",[2]点数換算表!$B$16,IF(AB78="準優勝",[2]点数換算表!$C$16,IF(AB78="ベスト4",[2]点数換算表!$D$16,IF(AB78="ベスト8",[2]点数換算表!$E$16,IF(AB78="ベスト16",[2]点数換算表!$F$16,IF(AB78="ベスト32",[2]点数換算表!$G$16,"")))))))</f>
        <v>0</v>
      </c>
      <c r="AD78" s="12"/>
      <c r="AE78" s="11">
        <f>IF(AD78="",0,IF(AD78="優勝",[2]点数換算表!$B$17,IF(AD78="準優勝",[2]点数換算表!$C$17,IF(AD78="ベスト4",[2]点数換算表!$D$17,IF(AD78="ベスト8",[2]点数換算表!$E$17,IF(AD78="ベスト16",[2]点数換算表!$F$17,IF(AD78="ベスト32",[2]点数換算表!$G$17,"")))))))</f>
        <v>0</v>
      </c>
      <c r="AF78" s="12"/>
      <c r="AG78" s="11">
        <f>IF(AF78="",0,IF(AF78="優勝",[2]点数換算表!$B$18,IF(AF78="準優勝",[2]点数換算表!$C$18,IF(AF78="ベスト4",[2]点数換算表!$D$18,IF(AF78="ベスト8",[2]点数換算表!$E$18,[2]点数換算表!$F$18)))))</f>
        <v>0</v>
      </c>
      <c r="AH78" s="12"/>
      <c r="AI78" s="11">
        <f>IF(AH78="",0,IF(AH78="優勝",[2]点数換算表!$B$19,IF(AH78="準優勝",[2]点数換算表!$C$19,IF(AH78="ベスト4",[2]点数換算表!$D$19,IF(AH78="ベスト8",[2]点数換算表!$E$19,[2]点数換算表!$F$19)))))</f>
        <v>0</v>
      </c>
    </row>
    <row r="79" spans="1:35">
      <c r="A79" s="13">
        <v>76</v>
      </c>
      <c r="B79" s="12" t="s">
        <v>66</v>
      </c>
      <c r="C79" s="12" t="s">
        <v>49</v>
      </c>
      <c r="D79" s="12">
        <v>3</v>
      </c>
      <c r="E79" s="16" t="s">
        <v>177</v>
      </c>
      <c r="F79" s="26" t="s">
        <v>539</v>
      </c>
      <c r="G79" s="11">
        <f t="shared" si="1"/>
        <v>100</v>
      </c>
      <c r="H79" s="12"/>
      <c r="I79" s="23">
        <f>IF(H79="",0,IF(H79="優勝",[2]点数換算表!$B$2,IF(H79="準優勝",[2]点数換算表!$C$2,IF(H79="ベスト4",[2]点数換算表!$D$2,[2]点数換算表!$E$2))))</f>
        <v>0</v>
      </c>
      <c r="J79" s="12"/>
      <c r="K79" s="11">
        <f>IF(J79="",0,IF(J79="優勝",[2]点数換算表!$B$3,IF(J79="準優勝",[2]点数換算表!$C$3,IF(J79="ベスト4",[2]点数換算表!$D$3,[2]点数換算表!$E$3))))</f>
        <v>0</v>
      </c>
      <c r="L79" s="12" t="s">
        <v>7</v>
      </c>
      <c r="M79" s="11">
        <f>IF(L79="",0,IF(L79="優勝",[2]点数換算表!$B$4,IF(L79="準優勝",[2]点数換算表!$C$4,IF(L79="ベスト4",[2]点数換算表!$D$4,IF(L79="ベスト8",[2]点数換算表!$E$4,IF(L79="ベスト16",[2]点数換算表!$F$4,""))))))</f>
        <v>20</v>
      </c>
      <c r="N79" s="12"/>
      <c r="O79" s="11">
        <f>IF(N79="",0,IF(N79="優勝",[2]点数換算表!$B$5,IF(N79="準優勝",[2]点数換算表!$C$5,IF(N79="ベスト4",[2]点数換算表!$D$5,IF(N79="ベスト8",[2]点数換算表!$E$5,IF(N79="ベスト16",[2]点数換算表!$F$5,IF(N79="ベスト32",[2]点数換算表!$G$5,"")))))))</f>
        <v>0</v>
      </c>
      <c r="P79" s="12"/>
      <c r="Q79" s="11">
        <f>IF(P79="",0,IF(P79="優勝",[2]点数換算表!$B$6,IF(P79="準優勝",[2]点数換算表!$C$6,IF(P79="ベスト4",[2]点数換算表!$D$6,IF(P79="ベスト8",[2]点数換算表!$E$6,IF(P79="ベスト16",[2]点数換算表!$F$6,IF(P79="ベスト32",[2]点数換算表!$G$6,"")))))))</f>
        <v>0</v>
      </c>
      <c r="R79" s="12"/>
      <c r="S79" s="11">
        <f>IF(R79="",0,IF(R79="優勝",[2]点数換算表!$B$7,IF(R79="準優勝",[2]点数換算表!$C$7,IF(R79="ベスト4",[2]点数換算表!$D$7,IF(R79="ベスト8",[2]点数換算表!$E$7,[2]点数換算表!$F$7)))))</f>
        <v>0</v>
      </c>
      <c r="T79" s="12"/>
      <c r="U79" s="11">
        <f>IF(T79="",0,IF(T79="優勝",[2]点数換算表!$B$8,IF(T79="準優勝",[2]点数換算表!$C$8,IF(T79="ベスト4",[2]点数換算表!$D$8,IF(T79="ベスト8",[2]点数換算表!$E$8,[2]点数換算表!$F$8)))))</f>
        <v>0</v>
      </c>
      <c r="V79" s="12"/>
      <c r="W79" s="23">
        <f>IF(V79="",0,IF(V79="優勝",[2]点数換算表!$B$13,IF(V79="準優勝",[2]点数換算表!$C$13,IF(V79="ベスト4",[2]点数換算表!$D$13,[2]点数換算表!$E$13))))</f>
        <v>0</v>
      </c>
      <c r="X79" s="12"/>
      <c r="Y79" s="11">
        <f>IF(X79="",0,IF(X79="優勝",[2]点数換算表!$B$14,IF(X79="準優勝",[2]点数換算表!$C$14,IF(X79="ベスト4",[2]点数換算表!$D$14,[2]点数換算表!$E$14))))</f>
        <v>0</v>
      </c>
      <c r="Z79" s="12"/>
      <c r="AA79" s="11">
        <f>IF(Z79="",0,IF(Z79="優勝",[2]点数換算表!$B$15,IF(Z79="準優勝",[2]点数換算表!$C$15,IF(Z79="ベスト4",[2]点数換算表!$D$15,IF(Z79="ベスト8",[2]点数換算表!$E$15,IF(Z79="ベスト16",[2]点数換算表!$F$15,""))))))</f>
        <v>0</v>
      </c>
      <c r="AB79" s="12" t="s">
        <v>7</v>
      </c>
      <c r="AC79" s="11">
        <f>IF(AB79="",0,IF(AB79="優勝",[2]点数換算表!$B$16,IF(AB79="準優勝",[2]点数換算表!$C$16,IF(AB79="ベスト4",[2]点数換算表!$D$16,IF(AB79="ベスト8",[2]点数換算表!$E$16,IF(AB79="ベスト16",[2]点数換算表!$F$16,IF(AB79="ベスト32",[2]点数換算表!$G$16,"")))))))</f>
        <v>80</v>
      </c>
      <c r="AD79" s="12"/>
      <c r="AE79" s="11">
        <f>IF(AD79="",0,IF(AD79="優勝",[2]点数換算表!$B$17,IF(AD79="準優勝",[2]点数換算表!$C$17,IF(AD79="ベスト4",[2]点数換算表!$D$17,IF(AD79="ベスト8",[2]点数換算表!$E$17,IF(AD79="ベスト16",[2]点数換算表!$F$17,IF(AD79="ベスト32",[2]点数換算表!$G$17,"")))))))</f>
        <v>0</v>
      </c>
      <c r="AF79" s="12"/>
      <c r="AG79" s="11">
        <f>IF(AF79="",0,IF(AF79="優勝",[2]点数換算表!$B$18,IF(AF79="準優勝",[2]点数換算表!$C$18,IF(AF79="ベスト4",[2]点数換算表!$D$18,IF(AF79="ベスト8",[2]点数換算表!$E$18,[2]点数換算表!$F$18)))))</f>
        <v>0</v>
      </c>
      <c r="AH79" s="12"/>
      <c r="AI79" s="11">
        <f>IF(AH79="",0,IF(AH79="優勝",[2]点数換算表!$B$19,IF(AH79="準優勝",[2]点数換算表!$C$19,IF(AH79="ベスト4",[2]点数換算表!$D$19,IF(AH79="ベスト8",[2]点数換算表!$E$19,[2]点数換算表!$F$19)))))</f>
        <v>0</v>
      </c>
    </row>
    <row r="80" spans="1:35">
      <c r="A80" s="13">
        <v>77</v>
      </c>
      <c r="B80" s="12" t="s">
        <v>592</v>
      </c>
      <c r="C80" s="12" t="s">
        <v>591</v>
      </c>
      <c r="D80" s="12">
        <v>1</v>
      </c>
      <c r="E80" s="20" t="s">
        <v>289</v>
      </c>
      <c r="F80" s="27" t="s">
        <v>540</v>
      </c>
      <c r="G80" s="11">
        <f t="shared" si="1"/>
        <v>100</v>
      </c>
      <c r="H80" s="12"/>
      <c r="I80" s="23">
        <f>IF(H80="",0,IF(H80="優勝",[2]点数換算表!$B$2,IF(H80="準優勝",[2]点数換算表!$C$2,IF(H80="ベスト4",[2]点数換算表!$D$2,[2]点数換算表!$E$2))))</f>
        <v>0</v>
      </c>
      <c r="J80" s="12"/>
      <c r="K80" s="11">
        <f>IF(J80="",0,IF(J80="優勝",[2]点数換算表!$B$3,IF(J80="準優勝",[2]点数換算表!$C$3,IF(J80="ベスト4",[2]点数換算表!$D$3,[2]点数換算表!$E$3))))</f>
        <v>0</v>
      </c>
      <c r="L80" s="12" t="s">
        <v>10</v>
      </c>
      <c r="M80" s="11">
        <f>IF(L80="",0,IF(L80="優勝",[2]点数換算表!$B$4,IF(L80="準優勝",[2]点数換算表!$C$4,IF(L80="ベスト4",[2]点数換算表!$D$4,IF(L80="ベスト8",[2]点数換算表!$E$4,IF(L80="ベスト16",[2]点数換算表!$F$4,""))))))</f>
        <v>100</v>
      </c>
      <c r="N80" s="12"/>
      <c r="O80" s="11">
        <f>IF(N80="",0,IF(N80="優勝",[2]点数換算表!$B$5,IF(N80="準優勝",[2]点数換算表!$C$5,IF(N80="ベスト4",[2]点数換算表!$D$5,IF(N80="ベスト8",[2]点数換算表!$E$5,IF(N80="ベスト16",[2]点数換算表!$F$5,IF(N80="ベスト32",[2]点数換算表!$G$5,"")))))))</f>
        <v>0</v>
      </c>
      <c r="P80" s="12"/>
      <c r="Q80" s="11">
        <f>IF(P80="",0,IF(P80="優勝",[2]点数換算表!$B$6,IF(P80="準優勝",[2]点数換算表!$C$6,IF(P80="ベスト4",[2]点数換算表!$D$6,IF(P80="ベスト8",[2]点数換算表!$E$6,IF(P80="ベスト16",[2]点数換算表!$F$6,IF(P80="ベスト32",[2]点数換算表!$G$6,"")))))))</f>
        <v>0</v>
      </c>
      <c r="R80" s="12"/>
      <c r="S80" s="11">
        <f>IF(R80="",0,IF(R80="優勝",[2]点数換算表!$B$7,IF(R80="準優勝",[2]点数換算表!$C$7,IF(R80="ベスト4",[2]点数換算表!$D$7,IF(R80="ベスト8",[2]点数換算表!$E$7,[2]点数換算表!$F$7)))))</f>
        <v>0</v>
      </c>
      <c r="T80" s="12"/>
      <c r="U80" s="11">
        <f>IF(T80="",0,IF(T80="優勝",[2]点数換算表!$B$8,IF(T80="準優勝",[2]点数換算表!$C$8,IF(T80="ベスト4",[2]点数換算表!$D$8,IF(T80="ベスト8",[2]点数換算表!$E$8,[2]点数換算表!$F$8)))))</f>
        <v>0</v>
      </c>
      <c r="V80" s="12"/>
      <c r="W80" s="23">
        <f>IF(V80="",0,IF(V80="優勝",[2]点数換算表!$B$13,IF(V80="準優勝",[2]点数換算表!$C$13,IF(V80="ベスト4",[2]点数換算表!$D$13,[2]点数換算表!$E$13))))</f>
        <v>0</v>
      </c>
      <c r="X80" s="12"/>
      <c r="Y80" s="11">
        <f>IF(X80="",0,IF(X80="優勝",[2]点数換算表!$B$14,IF(X80="準優勝",[2]点数換算表!$C$14,IF(X80="ベスト4",[2]点数換算表!$D$14,[2]点数換算表!$E$14))))</f>
        <v>0</v>
      </c>
      <c r="Z80" s="12"/>
      <c r="AA80" s="11">
        <f>IF(Z80="",0,IF(Z80="優勝",[2]点数換算表!$B$15,IF(Z80="準優勝",[2]点数換算表!$C$15,IF(Z80="ベスト4",[2]点数換算表!$D$15,IF(Z80="ベスト8",[2]点数換算表!$E$15,IF(Z80="ベスト16",[2]点数換算表!$F$15,""))))))</f>
        <v>0</v>
      </c>
      <c r="AB80" s="12"/>
      <c r="AC80" s="11">
        <f>IF(AB80="",0,IF(AB80="優勝",[2]点数換算表!$B$16,IF(AB80="準優勝",[2]点数換算表!$C$16,IF(AB80="ベスト4",[2]点数換算表!$D$16,IF(AB80="ベスト8",[2]点数換算表!$E$16,IF(AB80="ベスト16",[2]点数換算表!$F$16,IF(AB80="ベスト32",[2]点数換算表!$G$16,"")))))))</f>
        <v>0</v>
      </c>
      <c r="AD80" s="12"/>
      <c r="AE80" s="11">
        <f>IF(AD80="",0,IF(AD80="優勝",[2]点数換算表!$B$17,IF(AD80="準優勝",[2]点数換算表!$C$17,IF(AD80="ベスト4",[2]点数換算表!$D$17,IF(AD80="ベスト8",[2]点数換算表!$E$17,IF(AD80="ベスト16",[2]点数換算表!$F$17,IF(AD80="ベスト32",[2]点数換算表!$G$17,"")))))))</f>
        <v>0</v>
      </c>
      <c r="AF80" s="12"/>
      <c r="AG80" s="11">
        <f>IF(AF80="",0,IF(AF80="優勝",[2]点数換算表!$B$18,IF(AF80="準優勝",[2]点数換算表!$C$18,IF(AF80="ベスト4",[2]点数換算表!$D$18,IF(AF80="ベスト8",[2]点数換算表!$E$18,[2]点数換算表!$F$18)))))</f>
        <v>0</v>
      </c>
      <c r="AH80" s="12"/>
      <c r="AI80" s="11">
        <f>IF(AH80="",0,IF(AH80="優勝",[2]点数換算表!$B$19,IF(AH80="準優勝",[2]点数換算表!$C$19,IF(AH80="ベスト4",[2]点数換算表!$D$19,IF(AH80="ベスト8",[2]点数換算表!$E$19,[2]点数換算表!$F$19)))))</f>
        <v>0</v>
      </c>
    </row>
    <row r="81" spans="1:35">
      <c r="A81" s="13">
        <v>78</v>
      </c>
      <c r="B81" s="12" t="s">
        <v>712</v>
      </c>
      <c r="C81" s="12" t="s">
        <v>332</v>
      </c>
      <c r="D81" s="12">
        <v>3</v>
      </c>
      <c r="E81" s="21" t="s">
        <v>333</v>
      </c>
      <c r="F81" s="27" t="s">
        <v>540</v>
      </c>
      <c r="G81" s="11">
        <f t="shared" si="1"/>
        <v>100</v>
      </c>
      <c r="H81" s="12"/>
      <c r="I81" s="23">
        <f>IF(H81="",0,IF(H81="優勝",[2]点数換算表!$B$2,IF(H81="準優勝",[2]点数換算表!$C$2,IF(H81="ベスト4",[2]点数換算表!$D$2,[2]点数換算表!$E$2))))</f>
        <v>0</v>
      </c>
      <c r="J81" s="12"/>
      <c r="K81" s="11">
        <f>IF(J81="",0,IF(J81="優勝",[2]点数換算表!$B$3,IF(J81="準優勝",[2]点数換算表!$C$3,IF(J81="ベスト4",[2]点数換算表!$D$3,[2]点数換算表!$E$3))))</f>
        <v>0</v>
      </c>
      <c r="L81" s="12"/>
      <c r="M81" s="11">
        <f>IF(L81="",0,IF(L81="優勝",[2]点数換算表!$B$4,IF(L81="準優勝",[2]点数換算表!$C$4,IF(L81="ベスト4",[2]点数換算表!$D$4,IF(L81="ベスト8",[2]点数換算表!$E$4,IF(L81="ベスト16",[2]点数換算表!$F$4,""))))))</f>
        <v>0</v>
      </c>
      <c r="N81" s="12" t="s">
        <v>7</v>
      </c>
      <c r="O81" s="11">
        <f>IF(N81="",0,IF(N81="優勝",[2]点数換算表!$B$5,IF(N81="準優勝",[2]点数換算表!$C$5,IF(N81="ベスト4",[2]点数換算表!$D$5,IF(N81="ベスト8",[2]点数換算表!$E$5,IF(N81="ベスト16",[2]点数換算表!$F$5,IF(N81="ベスト32",[2]点数換算表!$G$5,"")))))))</f>
        <v>100</v>
      </c>
      <c r="P81" s="12"/>
      <c r="Q81" s="11">
        <f>IF(P81="",0,IF(P81="優勝",[2]点数換算表!$B$6,IF(P81="準優勝",[2]点数換算表!$C$6,IF(P81="ベスト4",[2]点数換算表!$D$6,IF(P81="ベスト8",[2]点数換算表!$E$6,IF(P81="ベスト16",[2]点数換算表!$F$6,IF(P81="ベスト32",[2]点数換算表!$G$6,"")))))))</f>
        <v>0</v>
      </c>
      <c r="R81" s="12"/>
      <c r="S81" s="11">
        <f>IF(R81="",0,IF(R81="優勝",[2]点数換算表!$B$7,IF(R81="準優勝",[2]点数換算表!$C$7,IF(R81="ベスト4",[2]点数換算表!$D$7,IF(R81="ベスト8",[2]点数換算表!$E$7,[2]点数換算表!$F$7)))))</f>
        <v>0</v>
      </c>
      <c r="T81" s="12"/>
      <c r="U81" s="11">
        <f>IF(T81="",0,IF(T81="優勝",[2]点数換算表!$B$8,IF(T81="準優勝",[2]点数換算表!$C$8,IF(T81="ベスト4",[2]点数換算表!$D$8,IF(T81="ベスト8",[2]点数換算表!$E$8,[2]点数換算表!$F$8)))))</f>
        <v>0</v>
      </c>
      <c r="V81" s="12"/>
      <c r="W81" s="23">
        <f>IF(V81="",0,IF(V81="優勝",[2]点数換算表!$B$13,IF(V81="準優勝",[2]点数換算表!$C$13,IF(V81="ベスト4",[2]点数換算表!$D$13,[2]点数換算表!$E$13))))</f>
        <v>0</v>
      </c>
      <c r="X81" s="12"/>
      <c r="Y81" s="11">
        <f>IF(X81="",0,IF(X81="優勝",[2]点数換算表!$B$14,IF(X81="準優勝",[2]点数換算表!$C$14,IF(X81="ベスト4",[2]点数換算表!$D$14,[2]点数換算表!$E$14))))</f>
        <v>0</v>
      </c>
      <c r="Z81" s="12"/>
      <c r="AA81" s="11">
        <f>IF(Z81="",0,IF(Z81="優勝",[2]点数換算表!$B$15,IF(Z81="準優勝",[2]点数換算表!$C$15,IF(Z81="ベスト4",[2]点数換算表!$D$15,IF(Z81="ベスト8",[2]点数換算表!$E$15,IF(Z81="ベスト16",[2]点数換算表!$F$15,""))))))</f>
        <v>0</v>
      </c>
      <c r="AB81" s="12"/>
      <c r="AC81" s="11">
        <f>IF(AB81="",0,IF(AB81="優勝",[2]点数換算表!$B$16,IF(AB81="準優勝",[2]点数換算表!$C$16,IF(AB81="ベスト4",[2]点数換算表!$D$16,IF(AB81="ベスト8",[2]点数換算表!$E$16,IF(AB81="ベスト16",[2]点数換算表!$F$16,IF(AB81="ベスト32",[2]点数換算表!$G$16,"")))))))</f>
        <v>0</v>
      </c>
      <c r="AD81" s="12"/>
      <c r="AE81" s="11">
        <f>IF(AD81="",0,IF(AD81="優勝",[2]点数換算表!$B$17,IF(AD81="準優勝",[2]点数換算表!$C$17,IF(AD81="ベスト4",[2]点数換算表!$D$17,IF(AD81="ベスト8",[2]点数換算表!$E$17,IF(AD81="ベスト16",[2]点数換算表!$F$17,IF(AD81="ベスト32",[2]点数換算表!$G$17,"")))))))</f>
        <v>0</v>
      </c>
      <c r="AF81" s="12"/>
      <c r="AG81" s="11">
        <f>IF(AF81="",0,IF(AF81="優勝",[2]点数換算表!$B$18,IF(AF81="準優勝",[2]点数換算表!$C$18,IF(AF81="ベスト4",[2]点数換算表!$D$18,IF(AF81="ベスト8",[2]点数換算表!$E$18,[2]点数換算表!$F$18)))))</f>
        <v>0</v>
      </c>
      <c r="AH81" s="12"/>
      <c r="AI81" s="11">
        <f>IF(AH81="",0,IF(AH81="優勝",[2]点数換算表!$B$19,IF(AH81="準優勝",[2]点数換算表!$C$19,IF(AH81="ベスト4",[2]点数換算表!$D$19,IF(AH81="ベスト8",[2]点数換算表!$E$19,[2]点数換算表!$F$19)))))</f>
        <v>0</v>
      </c>
    </row>
    <row r="82" spans="1:35">
      <c r="A82" s="13">
        <v>79</v>
      </c>
      <c r="B82" s="12" t="s">
        <v>717</v>
      </c>
      <c r="C82" s="12" t="s">
        <v>697</v>
      </c>
      <c r="D82" s="12">
        <v>2</v>
      </c>
      <c r="E82" s="18" t="s">
        <v>179</v>
      </c>
      <c r="F82" s="27" t="s">
        <v>540</v>
      </c>
      <c r="G82" s="11">
        <f t="shared" si="1"/>
        <v>100</v>
      </c>
      <c r="H82" s="12"/>
      <c r="I82" s="23">
        <f>IF(H82="",0,IF(H82="優勝",[2]点数換算表!$B$2,IF(H82="準優勝",[2]点数換算表!$C$2,IF(H82="ベスト4",[2]点数換算表!$D$2,[2]点数換算表!$E$2))))</f>
        <v>0</v>
      </c>
      <c r="J82" s="12"/>
      <c r="K82" s="11">
        <f>IF(J82="",0,IF(J82="優勝",[2]点数換算表!$B$3,IF(J82="準優勝",[2]点数換算表!$C$3,IF(J82="ベスト4",[2]点数換算表!$D$3,[2]点数換算表!$E$3))))</f>
        <v>0</v>
      </c>
      <c r="L82" s="12"/>
      <c r="M82" s="11">
        <f>IF(L82="",0,IF(L82="優勝",[2]点数換算表!$B$4,IF(L82="準優勝",[2]点数換算表!$C$4,IF(L82="ベスト4",[2]点数換算表!$D$4,IF(L82="ベスト8",[2]点数換算表!$E$4,IF(L82="ベスト16",[2]点数換算表!$F$4,""))))))</f>
        <v>0</v>
      </c>
      <c r="N82" s="12" t="s">
        <v>7</v>
      </c>
      <c r="O82" s="11">
        <f>IF(N82="",0,IF(N82="優勝",[2]点数換算表!$B$5,IF(N82="準優勝",[2]点数換算表!$C$5,IF(N82="ベスト4",[2]点数換算表!$D$5,IF(N82="ベスト8",[2]点数換算表!$E$5,IF(N82="ベスト16",[2]点数換算表!$F$5,IF(N82="ベスト32",[2]点数換算表!$G$5,"")))))))</f>
        <v>100</v>
      </c>
      <c r="P82" s="12"/>
      <c r="Q82" s="11">
        <f>IF(P82="",0,IF(P82="優勝",[2]点数換算表!$B$6,IF(P82="準優勝",[2]点数換算表!$C$6,IF(P82="ベスト4",[2]点数換算表!$D$6,IF(P82="ベスト8",[2]点数換算表!$E$6,IF(P82="ベスト16",[2]点数換算表!$F$6,IF(P82="ベスト32",[2]点数換算表!$G$6,"")))))))</f>
        <v>0</v>
      </c>
      <c r="R82" s="12"/>
      <c r="S82" s="11">
        <f>IF(R82="",0,IF(R82="優勝",[2]点数換算表!$B$7,IF(R82="準優勝",[2]点数換算表!$C$7,IF(R82="ベスト4",[2]点数換算表!$D$7,IF(R82="ベスト8",[2]点数換算表!$E$7,[2]点数換算表!$F$7)))))</f>
        <v>0</v>
      </c>
      <c r="T82" s="12"/>
      <c r="U82" s="11">
        <f>IF(T82="",0,IF(T82="優勝",[2]点数換算表!$B$8,IF(T82="準優勝",[2]点数換算表!$C$8,IF(T82="ベスト4",[2]点数換算表!$D$8,IF(T82="ベスト8",[2]点数換算表!$E$8,[2]点数換算表!$F$8)))))</f>
        <v>0</v>
      </c>
      <c r="V82" s="12"/>
      <c r="W82" s="23">
        <f>IF(V82="",0,IF(V82="優勝",[2]点数換算表!$B$13,IF(V82="準優勝",[2]点数換算表!$C$13,IF(V82="ベスト4",[2]点数換算表!$D$13,[2]点数換算表!$E$13))))</f>
        <v>0</v>
      </c>
      <c r="X82" s="12"/>
      <c r="Y82" s="11">
        <f>IF(X82="",0,IF(X82="優勝",[2]点数換算表!$B$14,IF(X82="準優勝",[2]点数換算表!$C$14,IF(X82="ベスト4",[2]点数換算表!$D$14,[2]点数換算表!$E$14))))</f>
        <v>0</v>
      </c>
      <c r="Z82" s="12"/>
      <c r="AA82" s="11">
        <f>IF(Z82="",0,IF(Z82="優勝",[2]点数換算表!$B$15,IF(Z82="準優勝",[2]点数換算表!$C$15,IF(Z82="ベスト4",[2]点数換算表!$D$15,IF(Z82="ベスト8",[2]点数換算表!$E$15,IF(Z82="ベスト16",[2]点数換算表!$F$15,""))))))</f>
        <v>0</v>
      </c>
      <c r="AB82" s="12"/>
      <c r="AC82" s="11">
        <f>IF(AB82="",0,IF(AB82="優勝",[2]点数換算表!$B$16,IF(AB82="準優勝",[2]点数換算表!$C$16,IF(AB82="ベスト4",[2]点数換算表!$D$16,IF(AB82="ベスト8",[2]点数換算表!$E$16,IF(AB82="ベスト16",[2]点数換算表!$F$16,IF(AB82="ベスト32",[2]点数換算表!$G$16,"")))))))</f>
        <v>0</v>
      </c>
      <c r="AD82" s="12"/>
      <c r="AE82" s="11">
        <f>IF(AD82="",0,IF(AD82="優勝",[2]点数換算表!$B$17,IF(AD82="準優勝",[2]点数換算表!$C$17,IF(AD82="ベスト4",[2]点数換算表!$D$17,IF(AD82="ベスト8",[2]点数換算表!$E$17,IF(AD82="ベスト16",[2]点数換算表!$F$17,IF(AD82="ベスト32",[2]点数換算表!$G$17,"")))))))</f>
        <v>0</v>
      </c>
      <c r="AF82" s="12"/>
      <c r="AG82" s="11">
        <f>IF(AF82="",0,IF(AF82="優勝",[2]点数換算表!$B$18,IF(AF82="準優勝",[2]点数換算表!$C$18,IF(AF82="ベスト4",[2]点数換算表!$D$18,IF(AF82="ベスト8",[2]点数換算表!$E$18,[2]点数換算表!$F$18)))))</f>
        <v>0</v>
      </c>
      <c r="AH82" s="12"/>
      <c r="AI82" s="11">
        <f>IF(AH82="",0,IF(AH82="優勝",[2]点数換算表!$B$19,IF(AH82="準優勝",[2]点数換算表!$C$19,IF(AH82="ベスト4",[2]点数換算表!$D$19,IF(AH82="ベスト8",[2]点数換算表!$E$19,[2]点数換算表!$F$19)))))</f>
        <v>0</v>
      </c>
    </row>
    <row r="83" spans="1:35">
      <c r="A83" s="13">
        <v>80</v>
      </c>
      <c r="B83" s="12" t="s">
        <v>718</v>
      </c>
      <c r="C83" s="12" t="s">
        <v>697</v>
      </c>
      <c r="D83" s="12">
        <v>2</v>
      </c>
      <c r="E83" s="18" t="s">
        <v>179</v>
      </c>
      <c r="F83" s="27" t="s">
        <v>540</v>
      </c>
      <c r="G83" s="11">
        <f t="shared" si="1"/>
        <v>100</v>
      </c>
      <c r="H83" s="12"/>
      <c r="I83" s="23">
        <f>IF(H83="",0,IF(H83="優勝",[2]点数換算表!$B$2,IF(H83="準優勝",[2]点数換算表!$C$2,IF(H83="ベスト4",[2]点数換算表!$D$2,[2]点数換算表!$E$2))))</f>
        <v>0</v>
      </c>
      <c r="J83" s="12"/>
      <c r="K83" s="11">
        <f>IF(J83="",0,IF(J83="優勝",[2]点数換算表!$B$3,IF(J83="準優勝",[2]点数換算表!$C$3,IF(J83="ベスト4",[2]点数換算表!$D$3,[2]点数換算表!$E$3))))</f>
        <v>0</v>
      </c>
      <c r="L83" s="12"/>
      <c r="M83" s="11">
        <f>IF(L83="",0,IF(L83="優勝",[2]点数換算表!$B$4,IF(L83="準優勝",[2]点数換算表!$C$4,IF(L83="ベスト4",[2]点数換算表!$D$4,IF(L83="ベスト8",[2]点数換算表!$E$4,IF(L83="ベスト16",[2]点数換算表!$F$4,""))))))</f>
        <v>0</v>
      </c>
      <c r="N83" s="12" t="s">
        <v>7</v>
      </c>
      <c r="O83" s="11">
        <f>IF(N83="",0,IF(N83="優勝",[2]点数換算表!$B$5,IF(N83="準優勝",[2]点数換算表!$C$5,IF(N83="ベスト4",[2]点数換算表!$D$5,IF(N83="ベスト8",[2]点数換算表!$E$5,IF(N83="ベスト16",[2]点数換算表!$F$5,IF(N83="ベスト32",[2]点数換算表!$G$5,"")))))))</f>
        <v>100</v>
      </c>
      <c r="P83" s="12"/>
      <c r="Q83" s="11">
        <f>IF(P83="",0,IF(P83="優勝",[2]点数換算表!$B$6,IF(P83="準優勝",[2]点数換算表!$C$6,IF(P83="ベスト4",[2]点数換算表!$D$6,IF(P83="ベスト8",[2]点数換算表!$E$6,IF(P83="ベスト16",[2]点数換算表!$F$6,IF(P83="ベスト32",[2]点数換算表!$G$6,"")))))))</f>
        <v>0</v>
      </c>
      <c r="R83" s="12"/>
      <c r="S83" s="11">
        <f>IF(R83="",0,IF(R83="優勝",[2]点数換算表!$B$7,IF(R83="準優勝",[2]点数換算表!$C$7,IF(R83="ベスト4",[2]点数換算表!$D$7,IF(R83="ベスト8",[2]点数換算表!$E$7,[2]点数換算表!$F$7)))))</f>
        <v>0</v>
      </c>
      <c r="T83" s="12"/>
      <c r="U83" s="11">
        <f>IF(T83="",0,IF(T83="優勝",[2]点数換算表!$B$8,IF(T83="準優勝",[2]点数換算表!$C$8,IF(T83="ベスト4",[2]点数換算表!$D$8,IF(T83="ベスト8",[2]点数換算表!$E$8,[2]点数換算表!$F$8)))))</f>
        <v>0</v>
      </c>
      <c r="V83" s="12"/>
      <c r="W83" s="23">
        <f>IF(V83="",0,IF(V83="優勝",[2]点数換算表!$B$13,IF(V83="準優勝",[2]点数換算表!$C$13,IF(V83="ベスト4",[2]点数換算表!$D$13,[2]点数換算表!$E$13))))</f>
        <v>0</v>
      </c>
      <c r="X83" s="12"/>
      <c r="Y83" s="11">
        <f>IF(X83="",0,IF(X83="優勝",[2]点数換算表!$B$14,IF(X83="準優勝",[2]点数換算表!$C$14,IF(X83="ベスト4",[2]点数換算表!$D$14,[2]点数換算表!$E$14))))</f>
        <v>0</v>
      </c>
      <c r="Z83" s="12"/>
      <c r="AA83" s="11">
        <f>IF(Z83="",0,IF(Z83="優勝",[2]点数換算表!$B$15,IF(Z83="準優勝",[2]点数換算表!$C$15,IF(Z83="ベスト4",[2]点数換算表!$D$15,IF(Z83="ベスト8",[2]点数換算表!$E$15,IF(Z83="ベスト16",[2]点数換算表!$F$15,""))))))</f>
        <v>0</v>
      </c>
      <c r="AB83" s="12"/>
      <c r="AC83" s="11">
        <f>IF(AB83="",0,IF(AB83="優勝",[2]点数換算表!$B$16,IF(AB83="準優勝",[2]点数換算表!$C$16,IF(AB83="ベスト4",[2]点数換算表!$D$16,IF(AB83="ベスト8",[2]点数換算表!$E$16,IF(AB83="ベスト16",[2]点数換算表!$F$16,IF(AB83="ベスト32",[2]点数換算表!$G$16,"")))))))</f>
        <v>0</v>
      </c>
      <c r="AD83" s="12"/>
      <c r="AE83" s="11">
        <f>IF(AD83="",0,IF(AD83="優勝",[2]点数換算表!$B$17,IF(AD83="準優勝",[2]点数換算表!$C$17,IF(AD83="ベスト4",[2]点数換算表!$D$17,IF(AD83="ベスト8",[2]点数換算表!$E$17,IF(AD83="ベスト16",[2]点数換算表!$F$17,IF(AD83="ベスト32",[2]点数換算表!$G$17,"")))))))</f>
        <v>0</v>
      </c>
      <c r="AF83" s="12"/>
      <c r="AG83" s="11">
        <f>IF(AF83="",0,IF(AF83="優勝",[2]点数換算表!$B$18,IF(AF83="準優勝",[2]点数換算表!$C$18,IF(AF83="ベスト4",[2]点数換算表!$D$18,IF(AF83="ベスト8",[2]点数換算表!$E$18,[2]点数換算表!$F$18)))))</f>
        <v>0</v>
      </c>
      <c r="AH83" s="12"/>
      <c r="AI83" s="11">
        <f>IF(AH83="",0,IF(AH83="優勝",[2]点数換算表!$B$19,IF(AH83="準優勝",[2]点数換算表!$C$19,IF(AH83="ベスト4",[2]点数換算表!$D$19,IF(AH83="ベスト8",[2]点数換算表!$E$19,[2]点数換算表!$F$19)))))</f>
        <v>0</v>
      </c>
    </row>
    <row r="84" spans="1:35">
      <c r="A84" s="13">
        <v>81</v>
      </c>
      <c r="B84" s="12" t="s">
        <v>719</v>
      </c>
      <c r="C84" s="12" t="s">
        <v>584</v>
      </c>
      <c r="D84" s="12">
        <v>1</v>
      </c>
      <c r="E84" s="18" t="s">
        <v>179</v>
      </c>
      <c r="F84" s="27" t="s">
        <v>540</v>
      </c>
      <c r="G84" s="11">
        <f t="shared" si="1"/>
        <v>100</v>
      </c>
      <c r="H84" s="12"/>
      <c r="I84" s="23">
        <f>IF(H84="",0,IF(H84="優勝",[2]点数換算表!$B$2,IF(H84="準優勝",[2]点数換算表!$C$2,IF(H84="ベスト4",[2]点数換算表!$D$2,[2]点数換算表!$E$2))))</f>
        <v>0</v>
      </c>
      <c r="J84" s="12"/>
      <c r="K84" s="11">
        <f>IF(J84="",0,IF(J84="優勝",[2]点数換算表!$B$3,IF(J84="準優勝",[2]点数換算表!$C$3,IF(J84="ベスト4",[2]点数換算表!$D$3,[2]点数換算表!$E$3))))</f>
        <v>0</v>
      </c>
      <c r="L84" s="12"/>
      <c r="M84" s="11">
        <f>IF(L84="",0,IF(L84="優勝",[2]点数換算表!$B$4,IF(L84="準優勝",[2]点数換算表!$C$4,IF(L84="ベスト4",[2]点数換算表!$D$4,IF(L84="ベスト8",[2]点数換算表!$E$4,IF(L84="ベスト16",[2]点数換算表!$F$4,""))))))</f>
        <v>0</v>
      </c>
      <c r="N84" s="12" t="s">
        <v>7</v>
      </c>
      <c r="O84" s="11">
        <f>IF(N84="",0,IF(N84="優勝",[2]点数換算表!$B$5,IF(N84="準優勝",[2]点数換算表!$C$5,IF(N84="ベスト4",[2]点数換算表!$D$5,IF(N84="ベスト8",[2]点数換算表!$E$5,IF(N84="ベスト16",[2]点数換算表!$F$5,IF(N84="ベスト32",[2]点数換算表!$G$5,"")))))))</f>
        <v>100</v>
      </c>
      <c r="P84" s="12"/>
      <c r="Q84" s="11">
        <f>IF(P84="",0,IF(P84="優勝",[2]点数換算表!$B$6,IF(P84="準優勝",[2]点数換算表!$C$6,IF(P84="ベスト4",[2]点数換算表!$D$6,IF(P84="ベスト8",[2]点数換算表!$E$6,IF(P84="ベスト16",[2]点数換算表!$F$6,IF(P84="ベスト32",[2]点数換算表!$G$6,"")))))))</f>
        <v>0</v>
      </c>
      <c r="R84" s="12"/>
      <c r="S84" s="11">
        <f>IF(R84="",0,IF(R84="優勝",[2]点数換算表!$B$7,IF(R84="準優勝",[2]点数換算表!$C$7,IF(R84="ベスト4",[2]点数換算表!$D$7,IF(R84="ベスト8",[2]点数換算表!$E$7,[2]点数換算表!$F$7)))))</f>
        <v>0</v>
      </c>
      <c r="T84" s="12"/>
      <c r="U84" s="11">
        <f>IF(T84="",0,IF(T84="優勝",[2]点数換算表!$B$8,IF(T84="準優勝",[2]点数換算表!$C$8,IF(T84="ベスト4",[2]点数換算表!$D$8,IF(T84="ベスト8",[2]点数換算表!$E$8,[2]点数換算表!$F$8)))))</f>
        <v>0</v>
      </c>
      <c r="V84" s="12"/>
      <c r="W84" s="23">
        <f>IF(V84="",0,IF(V84="優勝",[2]点数換算表!$B$13,IF(V84="準優勝",[2]点数換算表!$C$13,IF(V84="ベスト4",[2]点数換算表!$D$13,[2]点数換算表!$E$13))))</f>
        <v>0</v>
      </c>
      <c r="X84" s="12"/>
      <c r="Y84" s="11">
        <f>IF(X84="",0,IF(X84="優勝",[2]点数換算表!$B$14,IF(X84="準優勝",[2]点数換算表!$C$14,IF(X84="ベスト4",[2]点数換算表!$D$14,[2]点数換算表!$E$14))))</f>
        <v>0</v>
      </c>
      <c r="Z84" s="12"/>
      <c r="AA84" s="11">
        <f>IF(Z84="",0,IF(Z84="優勝",[2]点数換算表!$B$15,IF(Z84="準優勝",[2]点数換算表!$C$15,IF(Z84="ベスト4",[2]点数換算表!$D$15,IF(Z84="ベスト8",[2]点数換算表!$E$15,IF(Z84="ベスト16",[2]点数換算表!$F$15,""))))))</f>
        <v>0</v>
      </c>
      <c r="AB84" s="12"/>
      <c r="AC84" s="11">
        <f>IF(AB84="",0,IF(AB84="優勝",[2]点数換算表!$B$16,IF(AB84="準優勝",[2]点数換算表!$C$16,IF(AB84="ベスト4",[2]点数換算表!$D$16,IF(AB84="ベスト8",[2]点数換算表!$E$16,IF(AB84="ベスト16",[2]点数換算表!$F$16,IF(AB84="ベスト32",[2]点数換算表!$G$16,"")))))))</f>
        <v>0</v>
      </c>
      <c r="AD84" s="12"/>
      <c r="AE84" s="11">
        <f>IF(AD84="",0,IF(AD84="優勝",[2]点数換算表!$B$17,IF(AD84="準優勝",[2]点数換算表!$C$17,IF(AD84="ベスト4",[2]点数換算表!$D$17,IF(AD84="ベスト8",[2]点数換算表!$E$17,IF(AD84="ベスト16",[2]点数換算表!$F$17,IF(AD84="ベスト32",[2]点数換算表!$G$17,"")))))))</f>
        <v>0</v>
      </c>
      <c r="AF84" s="12"/>
      <c r="AG84" s="11">
        <f>IF(AF84="",0,IF(AF84="優勝",[2]点数換算表!$B$18,IF(AF84="準優勝",[2]点数換算表!$C$18,IF(AF84="ベスト4",[2]点数換算表!$D$18,IF(AF84="ベスト8",[2]点数換算表!$E$18,[2]点数換算表!$F$18)))))</f>
        <v>0</v>
      </c>
      <c r="AH84" s="12"/>
      <c r="AI84" s="11">
        <f>IF(AH84="",0,IF(AH84="優勝",[2]点数換算表!$B$19,IF(AH84="準優勝",[2]点数換算表!$C$19,IF(AH84="ベスト4",[2]点数換算表!$D$19,IF(AH84="ベスト8",[2]点数換算表!$E$19,[2]点数換算表!$F$19)))))</f>
        <v>0</v>
      </c>
    </row>
    <row r="85" spans="1:35">
      <c r="A85" s="13">
        <v>82</v>
      </c>
      <c r="B85" s="12" t="s">
        <v>366</v>
      </c>
      <c r="C85" s="12" t="s">
        <v>334</v>
      </c>
      <c r="D85" s="12">
        <v>2</v>
      </c>
      <c r="E85" s="21" t="s">
        <v>333</v>
      </c>
      <c r="F85" s="27" t="s">
        <v>540</v>
      </c>
      <c r="G85" s="11">
        <f t="shared" ref="G85:G125" si="2">MAX(I85,K85)+SUM(M85:U85)+MAX(W85,Y85)+SUM(AA85:AI85)</f>
        <v>92</v>
      </c>
      <c r="H85" s="12"/>
      <c r="I85" s="23">
        <f>IF(H85="",0,IF(H85="優勝",[2]点数換算表!$B$2,IF(H85="準優勝",[2]点数換算表!$C$2,IF(H85="ベスト4",[2]点数換算表!$D$2,[2]点数換算表!$E$2))))</f>
        <v>0</v>
      </c>
      <c r="J85" s="12"/>
      <c r="K85" s="11">
        <f>IF(J85="",0,IF(J85="優勝",[2]点数換算表!$B$3,IF(J85="準優勝",[2]点数換算表!$C$3,IF(J85="ベスト4",[2]点数換算表!$D$3,[2]点数換算表!$E$3))))</f>
        <v>0</v>
      </c>
      <c r="L85" s="12" t="s">
        <v>7</v>
      </c>
      <c r="M85" s="11">
        <f>IF(L85="",0,IF(L85="優勝",[2]点数換算表!$B$4,IF(L85="準優勝",[2]点数換算表!$C$4,IF(L85="ベスト4",[2]点数換算表!$D$4,IF(L85="ベスト8",[2]点数換算表!$E$4,IF(L85="ベスト16",[2]点数換算表!$F$4,""))))))</f>
        <v>20</v>
      </c>
      <c r="N85" s="12"/>
      <c r="O85" s="11">
        <f>IF(N85="",0,IF(N85="優勝",[2]点数換算表!$B$5,IF(N85="準優勝",[2]点数換算表!$C$5,IF(N85="ベスト4",[2]点数換算表!$D$5,IF(N85="ベスト8",[2]点数換算表!$E$5,IF(N85="ベスト16",[2]点数換算表!$F$5,IF(N85="ベスト32",[2]点数換算表!$G$5,"")))))))</f>
        <v>0</v>
      </c>
      <c r="P85" s="12"/>
      <c r="Q85" s="11">
        <f>IF(P85="",0,IF(P85="優勝",[2]点数換算表!$B$6,IF(P85="準優勝",[2]点数換算表!$C$6,IF(P85="ベスト4",[2]点数換算表!$D$6,IF(P85="ベスト8",[2]点数換算表!$E$6,IF(P85="ベスト16",[2]点数換算表!$F$6,IF(P85="ベスト32",[2]点数換算表!$G$6,"")))))))</f>
        <v>0</v>
      </c>
      <c r="R85" s="12"/>
      <c r="S85" s="11">
        <f>IF(R85="",0,IF(R85="優勝",[2]点数換算表!$B$7,IF(R85="準優勝",[2]点数換算表!$C$7,IF(R85="ベスト4",[2]点数換算表!$D$7,IF(R85="ベスト8",[2]点数換算表!$E$7,[2]点数換算表!$F$7)))))</f>
        <v>0</v>
      </c>
      <c r="T85" s="12"/>
      <c r="U85" s="11">
        <f>IF(T85="",0,IF(T85="優勝",[2]点数換算表!$B$8,IF(T85="準優勝",[2]点数換算表!$C$8,IF(T85="ベスト4",[2]点数換算表!$D$8,IF(T85="ベスト8",[2]点数換算表!$E$8,[2]点数換算表!$F$8)))))</f>
        <v>0</v>
      </c>
      <c r="V85" s="12"/>
      <c r="W85" s="23">
        <f>IF(V85="",0,IF(V85="優勝",[2]点数換算表!$B$13,IF(V85="準優勝",[2]点数換算表!$C$13,IF(V85="ベスト4",[2]点数換算表!$D$13,[2]点数換算表!$E$13))))</f>
        <v>0</v>
      </c>
      <c r="X85" s="12"/>
      <c r="Y85" s="11">
        <f>IF(X85="",0,IF(X85="優勝",[2]点数換算表!$B$14,IF(X85="準優勝",[2]点数換算表!$C$14,IF(X85="ベスト4",[2]点数換算表!$D$14,[2]点数換算表!$E$14))))</f>
        <v>0</v>
      </c>
      <c r="Z85" s="12" t="s">
        <v>9</v>
      </c>
      <c r="AA85" s="11">
        <f>IF(Z85="",0,IF(Z85="優勝",[2]点数換算表!$B$15,IF(Z85="準優勝",[2]点数換算表!$C$15,IF(Z85="ベスト4",[2]点数換算表!$D$15,IF(Z85="ベスト8",[2]点数換算表!$E$15,IF(Z85="ベスト16",[2]点数換算表!$F$15,""))))))</f>
        <v>32</v>
      </c>
      <c r="AB85" s="12" t="s">
        <v>135</v>
      </c>
      <c r="AC85" s="11">
        <f>IF(AB85="",0,IF(AB85="優勝",[2]点数換算表!$B$16,IF(AB85="準優勝",[2]点数換算表!$C$16,IF(AB85="ベスト4",[2]点数換算表!$D$16,IF(AB85="ベスト8",[2]点数換算表!$E$16,IF(AB85="ベスト16",[2]点数換算表!$F$16,IF(AB85="ベスト32",[2]点数換算表!$G$16,"")))))))</f>
        <v>40</v>
      </c>
      <c r="AD85" s="12"/>
      <c r="AE85" s="11">
        <f>IF(AD85="",0,IF(AD85="優勝",[2]点数換算表!$B$17,IF(AD85="準優勝",[2]点数換算表!$C$17,IF(AD85="ベスト4",[2]点数換算表!$D$17,IF(AD85="ベスト8",[2]点数換算表!$E$17,IF(AD85="ベスト16",[2]点数換算表!$F$17,IF(AD85="ベスト32",[2]点数換算表!$G$17,"")))))))</f>
        <v>0</v>
      </c>
      <c r="AF85" s="12"/>
      <c r="AG85" s="11">
        <f>IF(AF85="",0,IF(AF85="優勝",[2]点数換算表!$B$18,IF(AF85="準優勝",[2]点数換算表!$C$18,IF(AF85="ベスト4",[2]点数換算表!$D$18,IF(AF85="ベスト8",[2]点数換算表!$E$18,[2]点数換算表!$F$18)))))</f>
        <v>0</v>
      </c>
      <c r="AH85" s="12"/>
      <c r="AI85" s="11">
        <f>IF(AH85="",0,IF(AH85="優勝",[2]点数換算表!$B$19,IF(AH85="準優勝",[2]点数換算表!$C$19,IF(AH85="ベスト4",[2]点数換算表!$D$19,IF(AH85="ベスト8",[2]点数換算表!$E$19,[2]点数換算表!$F$19)))))</f>
        <v>0</v>
      </c>
    </row>
    <row r="86" spans="1:35">
      <c r="A86" s="13">
        <v>83</v>
      </c>
      <c r="B86" s="12" t="s">
        <v>395</v>
      </c>
      <c r="C86" s="12" t="s">
        <v>391</v>
      </c>
      <c r="D86" s="12">
        <v>2</v>
      </c>
      <c r="E86" s="22" t="s">
        <v>389</v>
      </c>
      <c r="F86" s="26" t="s">
        <v>539</v>
      </c>
      <c r="G86" s="11">
        <f t="shared" si="2"/>
        <v>92</v>
      </c>
      <c r="H86" s="12"/>
      <c r="I86" s="23">
        <f>IF(H86="",0,IF(H86="優勝",[2]点数換算表!$B$2,IF(H86="準優勝",[2]点数換算表!$C$2,IF(H86="ベスト4",[2]点数換算表!$D$2,[2]点数換算表!$E$2))))</f>
        <v>0</v>
      </c>
      <c r="J86" s="12"/>
      <c r="K86" s="11">
        <f>IF(J86="",0,IF(J86="優勝",[2]点数換算表!$B$3,IF(J86="準優勝",[2]点数換算表!$C$3,IF(J86="ベスト4",[2]点数換算表!$D$3,[2]点数換算表!$E$3))))</f>
        <v>0</v>
      </c>
      <c r="L86" s="12" t="s">
        <v>6</v>
      </c>
      <c r="M86" s="11">
        <f>IF(L86="",0,IF(L86="優勝",[2]点数換算表!$B$4,IF(L86="準優勝",[2]点数換算表!$C$4,IF(L86="ベスト4",[2]点数換算表!$D$4,IF(L86="ベスト8",[2]点数換算表!$E$4,IF(L86="ベスト16",[2]点数換算表!$F$4,""))))))</f>
        <v>60</v>
      </c>
      <c r="N86" s="12"/>
      <c r="O86" s="11">
        <f>IF(N86="",0,IF(N86="優勝",[2]点数換算表!$B$5,IF(N86="準優勝",[2]点数換算表!$C$5,IF(N86="ベスト4",[2]点数換算表!$D$5,IF(N86="ベスト8",[2]点数換算表!$E$5,IF(N86="ベスト16",[2]点数換算表!$F$5,IF(N86="ベスト32",[2]点数換算表!$G$5,"")))))))</f>
        <v>0</v>
      </c>
      <c r="P86" s="12"/>
      <c r="Q86" s="11">
        <f>IF(P86="",0,IF(P86="優勝",[2]点数換算表!$B$6,IF(P86="準優勝",[2]点数換算表!$C$6,IF(P86="ベスト4",[2]点数換算表!$D$6,IF(P86="ベスト8",[2]点数換算表!$E$6,IF(P86="ベスト16",[2]点数換算表!$F$6,IF(P86="ベスト32",[2]点数換算表!$G$6,"")))))))</f>
        <v>0</v>
      </c>
      <c r="R86" s="12"/>
      <c r="S86" s="11">
        <f>IF(R86="",0,IF(R86="優勝",[2]点数換算表!$B$7,IF(R86="準優勝",[2]点数換算表!$C$7,IF(R86="ベスト4",[2]点数換算表!$D$7,IF(R86="ベスト8",[2]点数換算表!$E$7,[2]点数換算表!$F$7)))))</f>
        <v>0</v>
      </c>
      <c r="T86" s="12"/>
      <c r="U86" s="11">
        <f>IF(T86="",0,IF(T86="優勝",[2]点数換算表!$B$8,IF(T86="準優勝",[2]点数換算表!$C$8,IF(T86="ベスト4",[2]点数換算表!$D$8,IF(T86="ベスト8",[2]点数換算表!$E$8,[2]点数換算表!$F$8)))))</f>
        <v>0</v>
      </c>
      <c r="V86" s="12"/>
      <c r="W86" s="23">
        <f>IF(V86="",0,IF(V86="優勝",[2]点数換算表!$B$13,IF(V86="準優勝",[2]点数換算表!$C$13,IF(V86="ベスト4",[2]点数換算表!$D$13,[2]点数換算表!$E$13))))</f>
        <v>0</v>
      </c>
      <c r="X86" s="12"/>
      <c r="Y86" s="11">
        <f>IF(X86="",0,IF(X86="優勝",[2]点数換算表!$B$14,IF(X86="準優勝",[2]点数換算表!$C$14,IF(X86="ベスト4",[2]点数換算表!$D$14,[2]点数換算表!$E$14))))</f>
        <v>0</v>
      </c>
      <c r="Z86" s="12" t="s">
        <v>9</v>
      </c>
      <c r="AA86" s="11">
        <f>IF(Z86="",0,IF(Z86="優勝",[2]点数換算表!$B$15,IF(Z86="準優勝",[2]点数換算表!$C$15,IF(Z86="ベスト4",[2]点数換算表!$D$15,IF(Z86="ベスト8",[2]点数換算表!$E$15,IF(Z86="ベスト16",[2]点数換算表!$F$15,""))))))</f>
        <v>32</v>
      </c>
      <c r="AB86" s="12"/>
      <c r="AC86" s="11">
        <f>IF(AB86="",0,IF(AB86="優勝",[2]点数換算表!$B$16,IF(AB86="準優勝",[2]点数換算表!$C$16,IF(AB86="ベスト4",[2]点数換算表!$D$16,IF(AB86="ベスト8",[2]点数換算表!$E$16,IF(AB86="ベスト16",[2]点数換算表!$F$16,IF(AB86="ベスト32",[2]点数換算表!$G$16,"")))))))</f>
        <v>0</v>
      </c>
      <c r="AD86" s="12"/>
      <c r="AE86" s="11">
        <f>IF(AD86="",0,IF(AD86="優勝",[2]点数換算表!$B$17,IF(AD86="準優勝",[2]点数換算表!$C$17,IF(AD86="ベスト4",[2]点数換算表!$D$17,IF(AD86="ベスト8",[2]点数換算表!$E$17,IF(AD86="ベスト16",[2]点数換算表!$F$17,IF(AD86="ベスト32",[2]点数換算表!$G$17,"")))))))</f>
        <v>0</v>
      </c>
      <c r="AF86" s="12"/>
      <c r="AG86" s="11">
        <f>IF(AF86="",0,IF(AF86="優勝",[2]点数換算表!$B$18,IF(AF86="準優勝",[2]点数換算表!$C$18,IF(AF86="ベスト4",[2]点数換算表!$D$18,IF(AF86="ベスト8",[2]点数換算表!$E$18,[2]点数換算表!$F$18)))))</f>
        <v>0</v>
      </c>
      <c r="AH86" s="12"/>
      <c r="AI86" s="11">
        <f>IF(AH86="",0,IF(AH86="優勝",[2]点数換算表!$B$19,IF(AH86="準優勝",[2]点数換算表!$C$19,IF(AH86="ベスト4",[2]点数換算表!$D$19,IF(AH86="ベスト8",[2]点数換算表!$E$19,[2]点数換算表!$F$19)))))</f>
        <v>0</v>
      </c>
    </row>
    <row r="87" spans="1:35">
      <c r="A87" s="13">
        <v>84</v>
      </c>
      <c r="B87" s="12" t="s">
        <v>267</v>
      </c>
      <c r="C87" s="12" t="s">
        <v>249</v>
      </c>
      <c r="D87" s="12">
        <v>2</v>
      </c>
      <c r="E87" s="19" t="s">
        <v>250</v>
      </c>
      <c r="F87" s="27" t="s">
        <v>540</v>
      </c>
      <c r="G87" s="11">
        <f t="shared" si="2"/>
        <v>92</v>
      </c>
      <c r="H87" s="12"/>
      <c r="I87" s="23">
        <f>IF(H87="",0,IF(H87="優勝",[2]点数換算表!$B$2,IF(H87="準優勝",[2]点数換算表!$C$2,IF(H87="ベスト4",[2]点数換算表!$D$2,[2]点数換算表!$E$2))))</f>
        <v>0</v>
      </c>
      <c r="J87" s="12"/>
      <c r="K87" s="11">
        <f>IF(J87="",0,IF(J87="優勝",[2]点数換算表!$B$3,IF(J87="準優勝",[2]点数換算表!$C$3,IF(J87="ベスト4",[2]点数換算表!$D$3,[2]点数換算表!$E$3))))</f>
        <v>0</v>
      </c>
      <c r="L87" s="12" t="s">
        <v>6</v>
      </c>
      <c r="M87" s="11">
        <f>IF(L87="",0,IF(L87="優勝",[2]点数換算表!$B$4,IF(L87="準優勝",[2]点数換算表!$C$4,IF(L87="ベスト4",[2]点数換算表!$D$4,IF(L87="ベスト8",[2]点数換算表!$E$4,IF(L87="ベスト16",[2]点数換算表!$F$4,""))))))</f>
        <v>60</v>
      </c>
      <c r="N87" s="12"/>
      <c r="O87" s="11">
        <f>IF(N87="",0,IF(N87="優勝",[2]点数換算表!$B$5,IF(N87="準優勝",[2]点数換算表!$C$5,IF(N87="ベスト4",[2]点数換算表!$D$5,IF(N87="ベスト8",[2]点数換算表!$E$5,IF(N87="ベスト16",[2]点数換算表!$F$5,IF(N87="ベスト32",[2]点数換算表!$G$5,"")))))))</f>
        <v>0</v>
      </c>
      <c r="P87" s="12"/>
      <c r="Q87" s="11">
        <f>IF(P87="",0,IF(P87="優勝",[2]点数換算表!$B$6,IF(P87="準優勝",[2]点数換算表!$C$6,IF(P87="ベスト4",[2]点数換算表!$D$6,IF(P87="ベスト8",[2]点数換算表!$E$6,IF(P87="ベスト16",[2]点数換算表!$F$6,IF(P87="ベスト32",[2]点数換算表!$G$6,"")))))))</f>
        <v>0</v>
      </c>
      <c r="R87" s="12"/>
      <c r="S87" s="11">
        <f>IF(R87="",0,IF(R87="優勝",[2]点数換算表!$B$7,IF(R87="準優勝",[2]点数換算表!$C$7,IF(R87="ベスト4",[2]点数換算表!$D$7,IF(R87="ベスト8",[2]点数換算表!$E$7,[2]点数換算表!$F$7)))))</f>
        <v>0</v>
      </c>
      <c r="T87" s="12"/>
      <c r="U87" s="11">
        <f>IF(T87="",0,IF(T87="優勝",[2]点数換算表!$B$8,IF(T87="準優勝",[2]点数換算表!$C$8,IF(T87="ベスト4",[2]点数換算表!$D$8,IF(T87="ベスト8",[2]点数換算表!$E$8,[2]点数換算表!$F$8)))))</f>
        <v>0</v>
      </c>
      <c r="V87" s="12"/>
      <c r="W87" s="23">
        <f>IF(V87="",0,IF(V87="優勝",[2]点数換算表!$B$13,IF(V87="準優勝",[2]点数換算表!$C$13,IF(V87="ベスト4",[2]点数換算表!$D$13,[2]点数換算表!$E$13))))</f>
        <v>0</v>
      </c>
      <c r="X87" s="12"/>
      <c r="Y87" s="11">
        <f>IF(X87="",0,IF(X87="優勝",[2]点数換算表!$B$14,IF(X87="準優勝",[2]点数換算表!$C$14,IF(X87="ベスト4",[2]点数換算表!$D$14,[2]点数換算表!$E$14))))</f>
        <v>0</v>
      </c>
      <c r="Z87" s="12" t="s">
        <v>9</v>
      </c>
      <c r="AA87" s="11">
        <f>IF(Z87="",0,IF(Z87="優勝",[2]点数換算表!$B$15,IF(Z87="準優勝",[2]点数換算表!$C$15,IF(Z87="ベスト4",[2]点数換算表!$D$15,IF(Z87="ベスト8",[2]点数換算表!$E$15,IF(Z87="ベスト16",[2]点数換算表!$F$15,""))))))</f>
        <v>32</v>
      </c>
      <c r="AB87" s="12"/>
      <c r="AC87" s="11">
        <f>IF(AB87="",0,IF(AB87="優勝",[2]点数換算表!$B$16,IF(AB87="準優勝",[2]点数換算表!$C$16,IF(AB87="ベスト4",[2]点数換算表!$D$16,IF(AB87="ベスト8",[2]点数換算表!$E$16,IF(AB87="ベスト16",[2]点数換算表!$F$16,IF(AB87="ベスト32",[2]点数換算表!$G$16,"")))))))</f>
        <v>0</v>
      </c>
      <c r="AD87" s="12"/>
      <c r="AE87" s="11">
        <f>IF(AD87="",0,IF(AD87="優勝",[2]点数換算表!$B$17,IF(AD87="準優勝",[2]点数換算表!$C$17,IF(AD87="ベスト4",[2]点数換算表!$D$17,IF(AD87="ベスト8",[2]点数換算表!$E$17,IF(AD87="ベスト16",[2]点数換算表!$F$17,IF(AD87="ベスト32",[2]点数換算表!$G$17,"")))))))</f>
        <v>0</v>
      </c>
      <c r="AF87" s="12"/>
      <c r="AG87" s="11">
        <f>IF(AF87="",0,IF(AF87="優勝",[2]点数換算表!$B$18,IF(AF87="準優勝",[2]点数換算表!$C$18,IF(AF87="ベスト4",[2]点数換算表!$D$18,IF(AF87="ベスト8",[2]点数換算表!$E$18,[2]点数換算表!$F$18)))))</f>
        <v>0</v>
      </c>
      <c r="AH87" s="12"/>
      <c r="AI87" s="11">
        <f>IF(AH87="",0,IF(AH87="優勝",[2]点数換算表!$B$19,IF(AH87="準優勝",[2]点数換算表!$C$19,IF(AH87="ベスト4",[2]点数換算表!$D$19,IF(AH87="ベスト8",[2]点数換算表!$E$19,[2]点数換算表!$F$19)))))</f>
        <v>0</v>
      </c>
    </row>
    <row r="88" spans="1:35">
      <c r="A88" s="13">
        <v>85</v>
      </c>
      <c r="B88" s="12" t="s">
        <v>89</v>
      </c>
      <c r="C88" s="12" t="s">
        <v>51</v>
      </c>
      <c r="D88" s="12">
        <v>2</v>
      </c>
      <c r="E88" s="16" t="s">
        <v>177</v>
      </c>
      <c r="F88" s="26" t="s">
        <v>539</v>
      </c>
      <c r="G88" s="11">
        <f t="shared" si="2"/>
        <v>90</v>
      </c>
      <c r="H88" s="12"/>
      <c r="I88" s="23">
        <f>IF(H88="",0,IF(H88="優勝",[2]点数換算表!$B$2,IF(H88="準優勝",[2]点数換算表!$C$2,IF(H88="ベスト4",[2]点数換算表!$D$2,[2]点数換算表!$E$2))))</f>
        <v>0</v>
      </c>
      <c r="J88" s="12"/>
      <c r="K88" s="11">
        <f>IF(J88="",0,IF(J88="優勝",[2]点数換算表!$B$3,IF(J88="準優勝",[2]点数換算表!$C$3,IF(J88="ベスト4",[2]点数換算表!$D$3,[2]点数換算表!$E$3))))</f>
        <v>0</v>
      </c>
      <c r="L88" s="12"/>
      <c r="M88" s="11">
        <f>IF(L88="",0,IF(L88="優勝",[2]点数換算表!$B$4,IF(L88="準優勝",[2]点数換算表!$C$4,IF(L88="ベスト4",[2]点数換算表!$D$4,IF(L88="ベスト8",[2]点数換算表!$E$4,IF(L88="ベスト16",[2]点数換算表!$F$4,""))))))</f>
        <v>0</v>
      </c>
      <c r="N88" s="12" t="s">
        <v>135</v>
      </c>
      <c r="O88" s="11">
        <f>IF(N88="",0,IF(N88="優勝",[2]点数換算表!$B$5,IF(N88="準優勝",[2]点数換算表!$C$5,IF(N88="ベスト4",[2]点数換算表!$D$5,IF(N88="ベスト8",[2]点数換算表!$E$5,IF(N88="ベスト16",[2]点数換算表!$F$5,IF(N88="ベスト32",[2]点数換算表!$G$5,"")))))))</f>
        <v>50</v>
      </c>
      <c r="P88" s="12"/>
      <c r="Q88" s="11">
        <f>IF(P88="",0,IF(P88="優勝",[2]点数換算表!$B$6,IF(P88="準優勝",[2]点数換算表!$C$6,IF(P88="ベスト4",[2]点数換算表!$D$6,IF(P88="ベスト8",[2]点数換算表!$E$6,IF(P88="ベスト16",[2]点数換算表!$F$6,IF(P88="ベスト32",[2]点数換算表!$G$6,"")))))))</f>
        <v>0</v>
      </c>
      <c r="R88" s="12"/>
      <c r="S88" s="11">
        <f>IF(R88="",0,IF(R88="優勝",[2]点数換算表!$B$7,IF(R88="準優勝",[2]点数換算表!$C$7,IF(R88="ベスト4",[2]点数換算表!$D$7,IF(R88="ベスト8",[2]点数換算表!$E$7,[2]点数換算表!$F$7)))))</f>
        <v>0</v>
      </c>
      <c r="T88" s="12"/>
      <c r="U88" s="11">
        <f>IF(T88="",0,IF(T88="優勝",[2]点数換算表!$B$8,IF(T88="準優勝",[2]点数換算表!$C$8,IF(T88="ベスト4",[2]点数換算表!$D$8,IF(T88="ベスト8",[2]点数換算表!$E$8,[2]点数換算表!$F$8)))))</f>
        <v>0</v>
      </c>
      <c r="V88" s="12"/>
      <c r="W88" s="23">
        <f>IF(V88="",0,IF(V88="優勝",[2]点数換算表!$B$13,IF(V88="準優勝",[2]点数換算表!$C$13,IF(V88="ベスト4",[2]点数換算表!$D$13,[2]点数換算表!$E$13))))</f>
        <v>0</v>
      </c>
      <c r="X88" s="12"/>
      <c r="Y88" s="11">
        <f>IF(X88="",0,IF(X88="優勝",[2]点数換算表!$B$14,IF(X88="準優勝",[2]点数換算表!$C$14,IF(X88="ベスト4",[2]点数換算表!$D$14,[2]点数換算表!$E$14))))</f>
        <v>0</v>
      </c>
      <c r="Z88" s="12"/>
      <c r="AA88" s="11">
        <f>IF(Z88="",0,IF(Z88="優勝",[2]点数換算表!$B$15,IF(Z88="準優勝",[2]点数換算表!$C$15,IF(Z88="ベスト4",[2]点数換算表!$D$15,IF(Z88="ベスト8",[2]点数換算表!$E$15,IF(Z88="ベスト16",[2]点数換算表!$F$15,""))))))</f>
        <v>0</v>
      </c>
      <c r="AB88" s="12" t="s">
        <v>135</v>
      </c>
      <c r="AC88" s="11">
        <f>IF(AB88="",0,IF(AB88="優勝",[2]点数換算表!$B$16,IF(AB88="準優勝",[2]点数換算表!$C$16,IF(AB88="ベスト4",[2]点数換算表!$D$16,IF(AB88="ベスト8",[2]点数換算表!$E$16,IF(AB88="ベスト16",[2]点数換算表!$F$16,IF(AB88="ベスト32",[2]点数換算表!$G$16,"")))))))</f>
        <v>40</v>
      </c>
      <c r="AD88" s="12"/>
      <c r="AE88" s="11">
        <f>IF(AD88="",0,IF(AD88="優勝",[2]点数換算表!$B$17,IF(AD88="準優勝",[2]点数換算表!$C$17,IF(AD88="ベスト4",[2]点数換算表!$D$17,IF(AD88="ベスト8",[2]点数換算表!$E$17,IF(AD88="ベスト16",[2]点数換算表!$F$17,IF(AD88="ベスト32",[2]点数換算表!$G$17,"")))))))</f>
        <v>0</v>
      </c>
      <c r="AF88" s="12"/>
      <c r="AG88" s="11">
        <f>IF(AF88="",0,IF(AF88="優勝",[2]点数換算表!$B$18,IF(AF88="準優勝",[2]点数換算表!$C$18,IF(AF88="ベスト4",[2]点数換算表!$D$18,IF(AF88="ベスト8",[2]点数換算表!$E$18,[2]点数換算表!$F$18)))))</f>
        <v>0</v>
      </c>
      <c r="AH88" s="12"/>
      <c r="AI88" s="11">
        <f>IF(AH88="",0,IF(AH88="優勝",[2]点数換算表!$B$19,IF(AH88="準優勝",[2]点数換算表!$C$19,IF(AH88="ベスト4",[2]点数換算表!$D$19,IF(AH88="ベスト8",[2]点数換算表!$E$19,[2]点数換算表!$F$19)))))</f>
        <v>0</v>
      </c>
    </row>
    <row r="89" spans="1:35">
      <c r="A89" s="13">
        <v>86</v>
      </c>
      <c r="B89" s="12" t="s">
        <v>103</v>
      </c>
      <c r="C89" s="12" t="s">
        <v>70</v>
      </c>
      <c r="D89" s="12">
        <v>3</v>
      </c>
      <c r="E89" s="16" t="s">
        <v>177</v>
      </c>
      <c r="F89" s="26" t="s">
        <v>539</v>
      </c>
      <c r="G89" s="11">
        <f t="shared" si="2"/>
        <v>90</v>
      </c>
      <c r="H89" s="12"/>
      <c r="I89" s="23">
        <f>IF(H89="",0,IF(H89="優勝",[2]点数換算表!$B$2,IF(H89="準優勝",[2]点数換算表!$C$2,IF(H89="ベスト4",[2]点数換算表!$D$2,[2]点数換算表!$E$2))))</f>
        <v>0</v>
      </c>
      <c r="J89" s="12"/>
      <c r="K89" s="11">
        <f>IF(J89="",0,IF(J89="優勝",[2]点数換算表!$B$3,IF(J89="準優勝",[2]点数換算表!$C$3,IF(J89="ベスト4",[2]点数換算表!$D$3,[2]点数換算表!$E$3))))</f>
        <v>0</v>
      </c>
      <c r="L89" s="12"/>
      <c r="M89" s="11">
        <f>IF(L89="",0,IF(L89="優勝",[2]点数換算表!$B$4,IF(L89="準優勝",[2]点数換算表!$C$4,IF(L89="ベスト4",[2]点数換算表!$D$4,IF(L89="ベスト8",[2]点数換算表!$E$4,IF(L89="ベスト16",[2]点数換算表!$F$4,""))))))</f>
        <v>0</v>
      </c>
      <c r="N89" s="12" t="s">
        <v>135</v>
      </c>
      <c r="O89" s="11">
        <f>IF(N89="",0,IF(N89="優勝",[2]点数換算表!$B$5,IF(N89="準優勝",[2]点数換算表!$C$5,IF(N89="ベスト4",[2]点数換算表!$D$5,IF(N89="ベスト8",[2]点数換算表!$E$5,IF(N89="ベスト16",[2]点数換算表!$F$5,IF(N89="ベスト32",[2]点数換算表!$G$5,"")))))))</f>
        <v>50</v>
      </c>
      <c r="P89" s="12"/>
      <c r="Q89" s="11">
        <f>IF(P89="",0,IF(P89="優勝",[2]点数換算表!$B$6,IF(P89="準優勝",[2]点数換算表!$C$6,IF(P89="ベスト4",[2]点数換算表!$D$6,IF(P89="ベスト8",[2]点数換算表!$E$6,IF(P89="ベスト16",[2]点数換算表!$F$6,IF(P89="ベスト32",[2]点数換算表!$G$6,"")))))))</f>
        <v>0</v>
      </c>
      <c r="R89" s="12"/>
      <c r="S89" s="11">
        <f>IF(R89="",0,IF(R89="優勝",[2]点数換算表!$B$7,IF(R89="準優勝",[2]点数換算表!$C$7,IF(R89="ベスト4",[2]点数換算表!$D$7,IF(R89="ベスト8",[2]点数換算表!$E$7,[2]点数換算表!$F$7)))))</f>
        <v>0</v>
      </c>
      <c r="T89" s="12"/>
      <c r="U89" s="11">
        <f>IF(T89="",0,IF(T89="優勝",[2]点数換算表!$B$8,IF(T89="準優勝",[2]点数換算表!$C$8,IF(T89="ベスト4",[2]点数換算表!$D$8,IF(T89="ベスト8",[2]点数換算表!$E$8,[2]点数換算表!$F$8)))))</f>
        <v>0</v>
      </c>
      <c r="V89" s="12"/>
      <c r="W89" s="23">
        <f>IF(V89="",0,IF(V89="優勝",[2]点数換算表!$B$13,IF(V89="準優勝",[2]点数換算表!$C$13,IF(V89="ベスト4",[2]点数換算表!$D$13,[2]点数換算表!$E$13))))</f>
        <v>0</v>
      </c>
      <c r="X89" s="12"/>
      <c r="Y89" s="11">
        <f>IF(X89="",0,IF(X89="優勝",[2]点数換算表!$B$14,IF(X89="準優勝",[2]点数換算表!$C$14,IF(X89="ベスト4",[2]点数換算表!$D$14,[2]点数換算表!$E$14))))</f>
        <v>0</v>
      </c>
      <c r="Z89" s="12"/>
      <c r="AA89" s="11">
        <f>IF(Z89="",0,IF(Z89="優勝",[2]点数換算表!$B$15,IF(Z89="準優勝",[2]点数換算表!$C$15,IF(Z89="ベスト4",[2]点数換算表!$D$15,IF(Z89="ベスト8",[2]点数換算表!$E$15,IF(Z89="ベスト16",[2]点数換算表!$F$15,""))))))</f>
        <v>0</v>
      </c>
      <c r="AB89" s="12" t="s">
        <v>135</v>
      </c>
      <c r="AC89" s="11">
        <f>IF(AB89="",0,IF(AB89="優勝",[2]点数換算表!$B$16,IF(AB89="準優勝",[2]点数換算表!$C$16,IF(AB89="ベスト4",[2]点数換算表!$D$16,IF(AB89="ベスト8",[2]点数換算表!$E$16,IF(AB89="ベスト16",[2]点数換算表!$F$16,IF(AB89="ベスト32",[2]点数換算表!$G$16,"")))))))</f>
        <v>40</v>
      </c>
      <c r="AD89" s="12"/>
      <c r="AE89" s="11">
        <f>IF(AD89="",0,IF(AD89="優勝",[2]点数換算表!$B$17,IF(AD89="準優勝",[2]点数換算表!$C$17,IF(AD89="ベスト4",[2]点数換算表!$D$17,IF(AD89="ベスト8",[2]点数換算表!$E$17,IF(AD89="ベスト16",[2]点数換算表!$F$17,IF(AD89="ベスト32",[2]点数換算表!$G$17,"")))))))</f>
        <v>0</v>
      </c>
      <c r="AF89" s="12"/>
      <c r="AG89" s="11">
        <f>IF(AF89="",0,IF(AF89="優勝",[2]点数換算表!$B$18,IF(AF89="準優勝",[2]点数換算表!$C$18,IF(AF89="ベスト4",[2]点数換算表!$D$18,IF(AF89="ベスト8",[2]点数換算表!$E$18,[2]点数換算表!$F$18)))))</f>
        <v>0</v>
      </c>
      <c r="AH89" s="12"/>
      <c r="AI89" s="11">
        <f>IF(AH89="",0,IF(AH89="優勝",[2]点数換算表!$B$19,IF(AH89="準優勝",[2]点数換算表!$C$19,IF(AH89="ベスト4",[2]点数換算表!$D$19,IF(AH89="ベスト8",[2]点数換算表!$E$19,[2]点数換算表!$F$19)))))</f>
        <v>0</v>
      </c>
    </row>
    <row r="90" spans="1:35">
      <c r="A90" s="13">
        <v>87</v>
      </c>
      <c r="B90" s="12" t="s">
        <v>104</v>
      </c>
      <c r="C90" s="12" t="s">
        <v>34</v>
      </c>
      <c r="D90" s="12">
        <v>2</v>
      </c>
      <c r="E90" s="16" t="s">
        <v>177</v>
      </c>
      <c r="F90" s="26" t="s">
        <v>539</v>
      </c>
      <c r="G90" s="11">
        <f t="shared" si="2"/>
        <v>90</v>
      </c>
      <c r="H90" s="12"/>
      <c r="I90" s="23">
        <f>IF(H90="",0,IF(H90="優勝",[2]点数換算表!$B$2,IF(H90="準優勝",[2]点数換算表!$C$2,IF(H90="ベスト4",[2]点数換算表!$D$2,[2]点数換算表!$E$2))))</f>
        <v>0</v>
      </c>
      <c r="J90" s="12"/>
      <c r="K90" s="11">
        <f>IF(J90="",0,IF(J90="優勝",[2]点数換算表!$B$3,IF(J90="準優勝",[2]点数換算表!$C$3,IF(J90="ベスト4",[2]点数換算表!$D$3,[2]点数換算表!$E$3))))</f>
        <v>0</v>
      </c>
      <c r="L90" s="12"/>
      <c r="M90" s="11">
        <f>IF(L90="",0,IF(L90="優勝",[2]点数換算表!$B$4,IF(L90="準優勝",[2]点数換算表!$C$4,IF(L90="ベスト4",[2]点数換算表!$D$4,IF(L90="ベスト8",[2]点数換算表!$E$4,IF(L90="ベスト16",[2]点数換算表!$F$4,""))))))</f>
        <v>0</v>
      </c>
      <c r="N90" s="12" t="s">
        <v>135</v>
      </c>
      <c r="O90" s="11">
        <f>IF(N90="",0,IF(N90="優勝",[2]点数換算表!$B$5,IF(N90="準優勝",[2]点数換算表!$C$5,IF(N90="ベスト4",[2]点数換算表!$D$5,IF(N90="ベスト8",[2]点数換算表!$E$5,IF(N90="ベスト16",[2]点数換算表!$F$5,IF(N90="ベスト32",[2]点数換算表!$G$5,"")))))))</f>
        <v>50</v>
      </c>
      <c r="P90" s="12"/>
      <c r="Q90" s="11">
        <f>IF(P90="",0,IF(P90="優勝",[2]点数換算表!$B$6,IF(P90="準優勝",[2]点数換算表!$C$6,IF(P90="ベスト4",[2]点数換算表!$D$6,IF(P90="ベスト8",[2]点数換算表!$E$6,IF(P90="ベスト16",[2]点数換算表!$F$6,IF(P90="ベスト32",[2]点数換算表!$G$6,"")))))))</f>
        <v>0</v>
      </c>
      <c r="R90" s="12"/>
      <c r="S90" s="11">
        <f>IF(R90="",0,IF(R90="優勝",[2]点数換算表!$B$7,IF(R90="準優勝",[2]点数換算表!$C$7,IF(R90="ベスト4",[2]点数換算表!$D$7,IF(R90="ベスト8",[2]点数換算表!$E$7,[2]点数換算表!$F$7)))))</f>
        <v>0</v>
      </c>
      <c r="T90" s="12"/>
      <c r="U90" s="11">
        <f>IF(T90="",0,IF(T90="優勝",[2]点数換算表!$B$8,IF(T90="準優勝",[2]点数換算表!$C$8,IF(T90="ベスト4",[2]点数換算表!$D$8,IF(T90="ベスト8",[2]点数換算表!$E$8,[2]点数換算表!$F$8)))))</f>
        <v>0</v>
      </c>
      <c r="V90" s="12"/>
      <c r="W90" s="23">
        <f>IF(V90="",0,IF(V90="優勝",[2]点数換算表!$B$13,IF(V90="準優勝",[2]点数換算表!$C$13,IF(V90="ベスト4",[2]点数換算表!$D$13,[2]点数換算表!$E$13))))</f>
        <v>0</v>
      </c>
      <c r="X90" s="12"/>
      <c r="Y90" s="11">
        <f>IF(X90="",0,IF(X90="優勝",[2]点数換算表!$B$14,IF(X90="準優勝",[2]点数換算表!$C$14,IF(X90="ベスト4",[2]点数換算表!$D$14,[2]点数換算表!$E$14))))</f>
        <v>0</v>
      </c>
      <c r="Z90" s="12"/>
      <c r="AA90" s="11">
        <f>IF(Z90="",0,IF(Z90="優勝",[2]点数換算表!$B$15,IF(Z90="準優勝",[2]点数換算表!$C$15,IF(Z90="ベスト4",[2]点数換算表!$D$15,IF(Z90="ベスト8",[2]点数換算表!$E$15,IF(Z90="ベスト16",[2]点数換算表!$F$15,""))))))</f>
        <v>0</v>
      </c>
      <c r="AB90" s="12" t="s">
        <v>135</v>
      </c>
      <c r="AC90" s="11">
        <f>IF(AB90="",0,IF(AB90="優勝",[2]点数換算表!$B$16,IF(AB90="準優勝",[2]点数換算表!$C$16,IF(AB90="ベスト4",[2]点数換算表!$D$16,IF(AB90="ベスト8",[2]点数換算表!$E$16,IF(AB90="ベスト16",[2]点数換算表!$F$16,IF(AB90="ベスト32",[2]点数換算表!$G$16,"")))))))</f>
        <v>40</v>
      </c>
      <c r="AD90" s="12"/>
      <c r="AE90" s="11">
        <f>IF(AD90="",0,IF(AD90="優勝",[2]点数換算表!$B$17,IF(AD90="準優勝",[2]点数換算表!$C$17,IF(AD90="ベスト4",[2]点数換算表!$D$17,IF(AD90="ベスト8",[2]点数換算表!$E$17,IF(AD90="ベスト16",[2]点数換算表!$F$17,IF(AD90="ベスト32",[2]点数換算表!$G$17,"")))))))</f>
        <v>0</v>
      </c>
      <c r="AF90" s="12"/>
      <c r="AG90" s="11">
        <f>IF(AF90="",0,IF(AF90="優勝",[2]点数換算表!$B$18,IF(AF90="準優勝",[2]点数換算表!$C$18,IF(AF90="ベスト4",[2]点数換算表!$D$18,IF(AF90="ベスト8",[2]点数換算表!$E$18,[2]点数換算表!$F$18)))))</f>
        <v>0</v>
      </c>
      <c r="AH90" s="12"/>
      <c r="AI90" s="11">
        <f>IF(AH90="",0,IF(AH90="優勝",[2]点数換算表!$B$19,IF(AH90="準優勝",[2]点数換算表!$C$19,IF(AH90="ベスト4",[2]点数換算表!$D$19,IF(AH90="ベスト8",[2]点数換算表!$E$19,[2]点数換算表!$F$19)))))</f>
        <v>0</v>
      </c>
    </row>
    <row r="91" spans="1:35">
      <c r="A91" s="13">
        <v>88</v>
      </c>
      <c r="B91" s="12" t="s">
        <v>533</v>
      </c>
      <c r="C91" s="12" t="s">
        <v>332</v>
      </c>
      <c r="D91" s="12">
        <v>1</v>
      </c>
      <c r="E91" s="21" t="s">
        <v>333</v>
      </c>
      <c r="F91" s="27" t="s">
        <v>540</v>
      </c>
      <c r="G91" s="11">
        <f t="shared" si="2"/>
        <v>90</v>
      </c>
      <c r="H91" s="12"/>
      <c r="I91" s="23">
        <f>IF(H91="",0,IF(H91="優勝",[2]点数換算表!$B$2,IF(H91="準優勝",[2]点数換算表!$C$2,IF(H91="ベスト4",[2]点数換算表!$D$2,[2]点数換算表!$E$2))))</f>
        <v>0</v>
      </c>
      <c r="J91" s="12"/>
      <c r="K91" s="11">
        <f>IF(J91="",0,IF(J91="優勝",[2]点数換算表!$B$3,IF(J91="準優勝",[2]点数換算表!$C$3,IF(J91="ベスト4",[2]点数換算表!$D$3,[2]点数換算表!$E$3))))</f>
        <v>0</v>
      </c>
      <c r="L91" s="12" t="s">
        <v>9</v>
      </c>
      <c r="M91" s="11">
        <f>IF(L91="",0,IF(L91="優勝",[2]点数換算表!$B$4,IF(L91="準優勝",[2]点数換算表!$C$4,IF(L91="ベスト4",[2]点数換算表!$D$4,IF(L91="ベスト8",[2]点数換算表!$E$4,IF(L91="ベスト16",[2]点数換算表!$F$4,""))))))</f>
        <v>40</v>
      </c>
      <c r="N91" s="12" t="s">
        <v>135</v>
      </c>
      <c r="O91" s="11">
        <f>IF(N91="",0,IF(N91="優勝",[2]点数換算表!$B$5,IF(N91="準優勝",[2]点数換算表!$C$5,IF(N91="ベスト4",[2]点数換算表!$D$5,IF(N91="ベスト8",[2]点数換算表!$E$5,IF(N91="ベスト16",[2]点数換算表!$F$5,IF(N91="ベスト32",[2]点数換算表!$G$5,"")))))))</f>
        <v>50</v>
      </c>
      <c r="P91" s="12"/>
      <c r="Q91" s="11">
        <f>IF(P91="",0,IF(P91="優勝",[2]点数換算表!$B$6,IF(P91="準優勝",[2]点数換算表!$C$6,IF(P91="ベスト4",[2]点数換算表!$D$6,IF(P91="ベスト8",[2]点数換算表!$E$6,IF(P91="ベスト16",[2]点数換算表!$F$6,IF(P91="ベスト32",[2]点数換算表!$G$6,"")))))))</f>
        <v>0</v>
      </c>
      <c r="R91" s="12"/>
      <c r="S91" s="11">
        <f>IF(R91="",0,IF(R91="優勝",[2]点数換算表!$B$7,IF(R91="準優勝",[2]点数換算表!$C$7,IF(R91="ベスト4",[2]点数換算表!$D$7,IF(R91="ベスト8",[2]点数換算表!$E$7,[2]点数換算表!$F$7)))))</f>
        <v>0</v>
      </c>
      <c r="T91" s="12"/>
      <c r="U91" s="11">
        <f>IF(T91="",0,IF(T91="優勝",[2]点数換算表!$B$8,IF(T91="準優勝",[2]点数換算表!$C$8,IF(T91="ベスト4",[2]点数換算表!$D$8,IF(T91="ベスト8",[2]点数換算表!$E$8,[2]点数換算表!$F$8)))))</f>
        <v>0</v>
      </c>
      <c r="V91" s="12"/>
      <c r="W91" s="23">
        <f>IF(V91="",0,IF(V91="優勝",[2]点数換算表!$B$13,IF(V91="準優勝",[2]点数換算表!$C$13,IF(V91="ベスト4",[2]点数換算表!$D$13,[2]点数換算表!$E$13))))</f>
        <v>0</v>
      </c>
      <c r="X91" s="12"/>
      <c r="Y91" s="11">
        <f>IF(X91="",0,IF(X91="優勝",[2]点数換算表!$B$14,IF(X91="準優勝",[2]点数換算表!$C$14,IF(X91="ベスト4",[2]点数換算表!$D$14,[2]点数換算表!$E$14))))</f>
        <v>0</v>
      </c>
      <c r="Z91" s="12"/>
      <c r="AA91" s="11">
        <f>IF(Z91="",0,IF(Z91="優勝",[2]点数換算表!$B$15,IF(Z91="準優勝",[2]点数換算表!$C$15,IF(Z91="ベスト4",[2]点数換算表!$D$15,IF(Z91="ベスト8",[2]点数換算表!$E$15,IF(Z91="ベスト16",[2]点数換算表!$F$15,""))))))</f>
        <v>0</v>
      </c>
      <c r="AB91" s="12"/>
      <c r="AC91" s="11">
        <f>IF(AB91="",0,IF(AB91="優勝",[2]点数換算表!$B$16,IF(AB91="準優勝",[2]点数換算表!$C$16,IF(AB91="ベスト4",[2]点数換算表!$D$16,IF(AB91="ベスト8",[2]点数換算表!$E$16,IF(AB91="ベスト16",[2]点数換算表!$F$16,IF(AB91="ベスト32",[2]点数換算表!$G$16,"")))))))</f>
        <v>0</v>
      </c>
      <c r="AD91" s="12"/>
      <c r="AE91" s="11">
        <f>IF(AD91="",0,IF(AD91="優勝",[2]点数換算表!$B$17,IF(AD91="準優勝",[2]点数換算表!$C$17,IF(AD91="ベスト4",[2]点数換算表!$D$17,IF(AD91="ベスト8",[2]点数換算表!$E$17,IF(AD91="ベスト16",[2]点数換算表!$F$17,IF(AD91="ベスト32",[2]点数換算表!$G$17,"")))))))</f>
        <v>0</v>
      </c>
      <c r="AF91" s="12"/>
      <c r="AG91" s="11">
        <f>IF(AF91="",0,IF(AF91="優勝",[2]点数換算表!$B$18,IF(AF91="準優勝",[2]点数換算表!$C$18,IF(AF91="ベスト4",[2]点数換算表!$D$18,IF(AF91="ベスト8",[2]点数換算表!$E$18,[2]点数換算表!$F$18)))))</f>
        <v>0</v>
      </c>
      <c r="AH91" s="12"/>
      <c r="AI91" s="11">
        <f>IF(AH91="",0,IF(AH91="優勝",[2]点数換算表!$B$19,IF(AH91="準優勝",[2]点数換算表!$C$19,IF(AH91="ベスト4",[2]点数換算表!$D$19,IF(AH91="ベスト8",[2]点数換算表!$E$19,[2]点数換算表!$F$19)))))</f>
        <v>0</v>
      </c>
    </row>
    <row r="92" spans="1:35">
      <c r="A92" s="13">
        <v>89</v>
      </c>
      <c r="B92" s="12" t="s">
        <v>252</v>
      </c>
      <c r="C92" s="12" t="s">
        <v>253</v>
      </c>
      <c r="D92" s="12">
        <v>3</v>
      </c>
      <c r="E92" s="19" t="s">
        <v>250</v>
      </c>
      <c r="F92" s="27" t="s">
        <v>540</v>
      </c>
      <c r="G92" s="11">
        <f t="shared" si="2"/>
        <v>88</v>
      </c>
      <c r="H92" s="12"/>
      <c r="I92" s="23">
        <f>IF(H92="",0,IF(H92="優勝",[2]点数換算表!$B$2,IF(H92="準優勝",[2]点数換算表!$C$2,IF(H92="ベスト4",[2]点数換算表!$D$2,[2]点数換算表!$E$2))))</f>
        <v>0</v>
      </c>
      <c r="J92" s="12"/>
      <c r="K92" s="11">
        <f>IF(J92="",0,IF(J92="優勝",[2]点数換算表!$B$3,IF(J92="準優勝",[2]点数換算表!$C$3,IF(J92="ベスト4",[2]点数換算表!$D$3,[2]点数換算表!$E$3))))</f>
        <v>0</v>
      </c>
      <c r="L92" s="12" t="s">
        <v>9</v>
      </c>
      <c r="M92" s="11">
        <f>IF(L92="",0,IF(L92="優勝",[2]点数換算表!$B$4,IF(L92="準優勝",[2]点数換算表!$C$4,IF(L92="ベスト4",[2]点数換算表!$D$4,IF(L92="ベスト8",[2]点数換算表!$E$4,IF(L92="ベスト16",[2]点数換算表!$F$4,""))))))</f>
        <v>40</v>
      </c>
      <c r="N92" s="12"/>
      <c r="O92" s="11">
        <f>IF(N92="",0,IF(N92="優勝",[2]点数換算表!$B$5,IF(N92="準優勝",[2]点数換算表!$C$5,IF(N92="ベスト4",[2]点数換算表!$D$5,IF(N92="ベスト8",[2]点数換算表!$E$5,IF(N92="ベスト16",[2]点数換算表!$F$5,IF(N92="ベスト32",[2]点数換算表!$G$5,"")))))))</f>
        <v>0</v>
      </c>
      <c r="P92" s="12"/>
      <c r="Q92" s="11">
        <f>IF(P92="",0,IF(P92="優勝",[2]点数換算表!$B$6,IF(P92="準優勝",[2]点数換算表!$C$6,IF(P92="ベスト4",[2]点数換算表!$D$6,IF(P92="ベスト8",[2]点数換算表!$E$6,IF(P92="ベスト16",[2]点数換算表!$F$6,IF(P92="ベスト32",[2]点数換算表!$G$6,"")))))))</f>
        <v>0</v>
      </c>
      <c r="R92" s="12"/>
      <c r="S92" s="11">
        <f>IF(R92="",0,IF(R92="優勝",[2]点数換算表!$B$7,IF(R92="準優勝",[2]点数換算表!$C$7,IF(R92="ベスト4",[2]点数換算表!$D$7,IF(R92="ベスト8",[2]点数換算表!$E$7,[2]点数換算表!$F$7)))))</f>
        <v>0</v>
      </c>
      <c r="T92" s="12"/>
      <c r="U92" s="11">
        <f>IF(T92="",0,IF(T92="優勝",[2]点数換算表!$B$8,IF(T92="準優勝",[2]点数換算表!$C$8,IF(T92="ベスト4",[2]点数換算表!$D$8,IF(T92="ベスト8",[2]点数換算表!$E$8,[2]点数換算表!$F$8)))))</f>
        <v>0</v>
      </c>
      <c r="V92" s="12"/>
      <c r="W92" s="23">
        <f>IF(V92="",0,IF(V92="優勝",[2]点数換算表!$B$13,IF(V92="準優勝",[2]点数換算表!$C$13,IF(V92="ベスト4",[2]点数換算表!$D$13,[2]点数換算表!$E$13))))</f>
        <v>0</v>
      </c>
      <c r="X92" s="12"/>
      <c r="Y92" s="11">
        <f>IF(X92="",0,IF(X92="優勝",[2]点数換算表!$B$14,IF(X92="準優勝",[2]点数換算表!$C$14,IF(X92="ベスト4",[2]点数換算表!$D$14,[2]点数換算表!$E$14))))</f>
        <v>0</v>
      </c>
      <c r="Z92" s="12" t="s">
        <v>6</v>
      </c>
      <c r="AA92" s="11">
        <f>IF(Z92="",0,IF(Z92="優勝",[2]点数換算表!$B$15,IF(Z92="準優勝",[2]点数換算表!$C$15,IF(Z92="ベスト4",[2]点数換算表!$D$15,IF(Z92="ベスト8",[2]点数換算表!$E$15,IF(Z92="ベスト16",[2]点数換算表!$F$15,""))))))</f>
        <v>48</v>
      </c>
      <c r="AB92" s="12"/>
      <c r="AC92" s="11">
        <f>IF(AB92="",0,IF(AB92="優勝",[2]点数換算表!$B$16,IF(AB92="準優勝",[2]点数換算表!$C$16,IF(AB92="ベスト4",[2]点数換算表!$D$16,IF(AB92="ベスト8",[2]点数換算表!$E$16,IF(AB92="ベスト16",[2]点数換算表!$F$16,IF(AB92="ベスト32",[2]点数換算表!$G$16,"")))))))</f>
        <v>0</v>
      </c>
      <c r="AD92" s="12"/>
      <c r="AE92" s="11">
        <f>IF(AD92="",0,IF(AD92="優勝",[2]点数換算表!$B$17,IF(AD92="準優勝",[2]点数換算表!$C$17,IF(AD92="ベスト4",[2]点数換算表!$D$17,IF(AD92="ベスト8",[2]点数換算表!$E$17,IF(AD92="ベスト16",[2]点数換算表!$F$17,IF(AD92="ベスト32",[2]点数換算表!$G$17,"")))))))</f>
        <v>0</v>
      </c>
      <c r="AF92" s="12"/>
      <c r="AG92" s="11">
        <f>IF(AF92="",0,IF(AF92="優勝",[2]点数換算表!$B$18,IF(AF92="準優勝",[2]点数換算表!$C$18,IF(AF92="ベスト4",[2]点数換算表!$D$18,IF(AF92="ベスト8",[2]点数換算表!$E$18,[2]点数換算表!$F$18)))))</f>
        <v>0</v>
      </c>
      <c r="AH92" s="12"/>
      <c r="AI92" s="11">
        <f>IF(AH92="",0,IF(AH92="優勝",[2]点数換算表!$B$19,IF(AH92="準優勝",[2]点数換算表!$C$19,IF(AH92="ベスト4",[2]点数換算表!$D$19,IF(AH92="ベスト8",[2]点数換算表!$E$19,[2]点数換算表!$F$19)))))</f>
        <v>0</v>
      </c>
    </row>
    <row r="93" spans="1:35">
      <c r="A93" s="13">
        <v>90</v>
      </c>
      <c r="B93" s="12" t="s">
        <v>312</v>
      </c>
      <c r="C93" s="12" t="s">
        <v>290</v>
      </c>
      <c r="D93" s="12">
        <v>3</v>
      </c>
      <c r="E93" s="20" t="s">
        <v>289</v>
      </c>
      <c r="F93" s="27" t="s">
        <v>540</v>
      </c>
      <c r="G93" s="11">
        <f t="shared" si="2"/>
        <v>88</v>
      </c>
      <c r="H93" s="12"/>
      <c r="I93" s="23">
        <f>IF(H93="",0,IF(H93="優勝",[2]点数換算表!$B$2,IF(H93="準優勝",[2]点数換算表!$C$2,IF(H93="ベスト4",[2]点数換算表!$D$2,[2]点数換算表!$E$2))))</f>
        <v>0</v>
      </c>
      <c r="J93" s="12"/>
      <c r="K93" s="11">
        <f>IF(J93="",0,IF(J93="優勝",[2]点数換算表!$B$3,IF(J93="準優勝",[2]点数換算表!$C$3,IF(J93="ベスト4",[2]点数換算表!$D$3,[2]点数換算表!$E$3))))</f>
        <v>0</v>
      </c>
      <c r="L93" s="12" t="s">
        <v>9</v>
      </c>
      <c r="M93" s="11">
        <f>IF(L93="",0,IF(L93="優勝",[2]点数換算表!$B$4,IF(L93="準優勝",[2]点数換算表!$C$4,IF(L93="ベスト4",[2]点数換算表!$D$4,IF(L93="ベスト8",[2]点数換算表!$E$4,IF(L93="ベスト16",[2]点数換算表!$F$4,""))))))</f>
        <v>40</v>
      </c>
      <c r="N93" s="12"/>
      <c r="O93" s="11">
        <f>IF(N93="",0,IF(N93="優勝",[2]点数換算表!$B$5,IF(N93="準優勝",[2]点数換算表!$C$5,IF(N93="ベスト4",[2]点数換算表!$D$5,IF(N93="ベスト8",[2]点数換算表!$E$5,IF(N93="ベスト16",[2]点数換算表!$F$5,IF(N93="ベスト32",[2]点数換算表!$G$5,"")))))))</f>
        <v>0</v>
      </c>
      <c r="P93" s="12"/>
      <c r="Q93" s="11">
        <f>IF(P93="",0,IF(P93="優勝",[2]点数換算表!$B$6,IF(P93="準優勝",[2]点数換算表!$C$6,IF(P93="ベスト4",[2]点数換算表!$D$6,IF(P93="ベスト8",[2]点数換算表!$E$6,IF(P93="ベスト16",[2]点数換算表!$F$6,IF(P93="ベスト32",[2]点数換算表!$G$6,"")))))))</f>
        <v>0</v>
      </c>
      <c r="R93" s="12"/>
      <c r="S93" s="11">
        <f>IF(R93="",0,IF(R93="優勝",[2]点数換算表!$B$7,IF(R93="準優勝",[2]点数換算表!$C$7,IF(R93="ベスト4",[2]点数換算表!$D$7,IF(R93="ベスト8",[2]点数換算表!$E$7,[2]点数換算表!$F$7)))))</f>
        <v>0</v>
      </c>
      <c r="T93" s="12"/>
      <c r="U93" s="11">
        <f>IF(T93="",0,IF(T93="優勝",[2]点数換算表!$B$8,IF(T93="準優勝",[2]点数換算表!$C$8,IF(T93="ベスト4",[2]点数換算表!$D$8,IF(T93="ベスト8",[2]点数換算表!$E$8,[2]点数換算表!$F$8)))))</f>
        <v>0</v>
      </c>
      <c r="V93" s="12"/>
      <c r="W93" s="23">
        <f>IF(V93="",0,IF(V93="優勝",[2]点数換算表!$B$13,IF(V93="準優勝",[2]点数換算表!$C$13,IF(V93="ベスト4",[2]点数換算表!$D$13,[2]点数換算表!$E$13))))</f>
        <v>0</v>
      </c>
      <c r="X93" s="12"/>
      <c r="Y93" s="11">
        <f>IF(X93="",0,IF(X93="優勝",[2]点数換算表!$B$14,IF(X93="準優勝",[2]点数換算表!$C$14,IF(X93="ベスト4",[2]点数換算表!$D$14,[2]点数換算表!$E$14))))</f>
        <v>0</v>
      </c>
      <c r="Z93" s="12" t="s">
        <v>6</v>
      </c>
      <c r="AA93" s="11">
        <f>IF(Z93="",0,IF(Z93="優勝",[2]点数換算表!$B$15,IF(Z93="準優勝",[2]点数換算表!$C$15,IF(Z93="ベスト4",[2]点数換算表!$D$15,IF(Z93="ベスト8",[2]点数換算表!$E$15,IF(Z93="ベスト16",[2]点数換算表!$F$15,""))))))</f>
        <v>48</v>
      </c>
      <c r="AB93" s="12"/>
      <c r="AC93" s="11">
        <f>IF(AB93="",0,IF(AB93="優勝",[2]点数換算表!$B$16,IF(AB93="準優勝",[2]点数換算表!$C$16,IF(AB93="ベスト4",[2]点数換算表!$D$16,IF(AB93="ベスト8",[2]点数換算表!$E$16,IF(AB93="ベスト16",[2]点数換算表!$F$16,IF(AB93="ベスト32",[2]点数換算表!$G$16,"")))))))</f>
        <v>0</v>
      </c>
      <c r="AD93" s="12"/>
      <c r="AE93" s="11">
        <f>IF(AD93="",0,IF(AD93="優勝",[2]点数換算表!$B$17,IF(AD93="準優勝",[2]点数換算表!$C$17,IF(AD93="ベスト4",[2]点数換算表!$D$17,IF(AD93="ベスト8",[2]点数換算表!$E$17,IF(AD93="ベスト16",[2]点数換算表!$F$17,IF(AD93="ベスト32",[2]点数換算表!$G$17,"")))))))</f>
        <v>0</v>
      </c>
      <c r="AF93" s="12"/>
      <c r="AG93" s="11">
        <f>IF(AF93="",0,IF(AF93="優勝",[2]点数換算表!$B$18,IF(AF93="準優勝",[2]点数換算表!$C$18,IF(AF93="ベスト4",[2]点数換算表!$D$18,IF(AF93="ベスト8",[2]点数換算表!$E$18,[2]点数換算表!$F$18)))))</f>
        <v>0</v>
      </c>
      <c r="AH93" s="12"/>
      <c r="AI93" s="11">
        <f>IF(AH93="",0,IF(AH93="優勝",[2]点数換算表!$B$19,IF(AH93="準優勝",[2]点数換算表!$C$19,IF(AH93="ベスト4",[2]点数換算表!$D$19,IF(AH93="ベスト8",[2]点数換算表!$E$19,[2]点数換算表!$F$19)))))</f>
        <v>0</v>
      </c>
    </row>
    <row r="94" spans="1:35">
      <c r="A94" s="13">
        <v>91</v>
      </c>
      <c r="B94" s="12" t="s">
        <v>69</v>
      </c>
      <c r="C94" s="12" t="s">
        <v>39</v>
      </c>
      <c r="D94" s="12">
        <v>3</v>
      </c>
      <c r="E94" s="16" t="s">
        <v>177</v>
      </c>
      <c r="F94" s="26" t="s">
        <v>539</v>
      </c>
      <c r="G94" s="11">
        <f t="shared" si="2"/>
        <v>82</v>
      </c>
      <c r="H94" s="12"/>
      <c r="I94" s="23">
        <f>IF(H94="",0,IF(H94="優勝",[2]点数換算表!$B$2,IF(H94="準優勝",[2]点数換算表!$C$2,IF(H94="ベスト4",[2]点数換算表!$D$2,[2]点数換算表!$E$2))))</f>
        <v>0</v>
      </c>
      <c r="J94" s="12"/>
      <c r="K94" s="11">
        <f>IF(J94="",0,IF(J94="優勝",[2]点数換算表!$B$3,IF(J94="準優勝",[2]点数換算表!$C$3,IF(J94="ベスト4",[2]点数換算表!$D$3,[2]点数換算表!$E$3))))</f>
        <v>0</v>
      </c>
      <c r="L94" s="12"/>
      <c r="M94" s="11">
        <f>IF(L94="",0,IF(L94="優勝",[2]点数換算表!$B$4,IF(L94="準優勝",[2]点数換算表!$C$4,IF(L94="ベスト4",[2]点数換算表!$D$4,IF(L94="ベスト8",[2]点数換算表!$E$4,IF(L94="ベスト16",[2]点数換算表!$F$4,""))))))</f>
        <v>0</v>
      </c>
      <c r="N94" s="12" t="s">
        <v>135</v>
      </c>
      <c r="O94" s="11">
        <f>IF(N94="",0,IF(N94="優勝",[2]点数換算表!$B$5,IF(N94="準優勝",[2]点数換算表!$C$5,IF(N94="ベスト4",[2]点数換算表!$D$5,IF(N94="ベスト8",[2]点数換算表!$E$5,IF(N94="ベスト16",[2]点数換算表!$F$5,IF(N94="ベスト32",[2]点数換算表!$G$5,"")))))))</f>
        <v>50</v>
      </c>
      <c r="P94" s="12"/>
      <c r="Q94" s="11">
        <f>IF(P94="",0,IF(P94="優勝",[2]点数換算表!$B$6,IF(P94="準優勝",[2]点数換算表!$C$6,IF(P94="ベスト4",[2]点数換算表!$D$6,IF(P94="ベスト8",[2]点数換算表!$E$6,IF(P94="ベスト16",[2]点数換算表!$F$6,IF(P94="ベスト32",[2]点数換算表!$G$6,"")))))))</f>
        <v>0</v>
      </c>
      <c r="R94" s="12"/>
      <c r="S94" s="11">
        <f>IF(R94="",0,IF(R94="優勝",[2]点数換算表!$B$7,IF(R94="準優勝",[2]点数換算表!$C$7,IF(R94="ベスト4",[2]点数換算表!$D$7,IF(R94="ベスト8",[2]点数換算表!$E$7,[2]点数換算表!$F$7)))))</f>
        <v>0</v>
      </c>
      <c r="T94" s="12"/>
      <c r="U94" s="11">
        <f>IF(T94="",0,IF(T94="優勝",[2]点数換算表!$B$8,IF(T94="準優勝",[2]点数換算表!$C$8,IF(T94="ベスト4",[2]点数換算表!$D$8,IF(T94="ベスト8",[2]点数換算表!$E$8,[2]点数換算表!$F$8)))))</f>
        <v>0</v>
      </c>
      <c r="V94" s="12"/>
      <c r="W94" s="23">
        <f>IF(V94="",0,IF(V94="優勝",[2]点数換算表!$B$13,IF(V94="準優勝",[2]点数換算表!$C$13,IF(V94="ベスト4",[2]点数換算表!$D$13,[2]点数換算表!$E$13))))</f>
        <v>0</v>
      </c>
      <c r="X94" s="12"/>
      <c r="Y94" s="11">
        <f>IF(X94="",0,IF(X94="優勝",[2]点数換算表!$B$14,IF(X94="準優勝",[2]点数換算表!$C$14,IF(X94="ベスト4",[2]点数換算表!$D$14,[2]点数換算表!$E$14))))</f>
        <v>0</v>
      </c>
      <c r="Z94" s="12" t="s">
        <v>9</v>
      </c>
      <c r="AA94" s="11">
        <f>IF(Z94="",0,IF(Z94="優勝",[2]点数換算表!$B$15,IF(Z94="準優勝",[2]点数換算表!$C$15,IF(Z94="ベスト4",[2]点数換算表!$D$15,IF(Z94="ベスト8",[2]点数換算表!$E$15,IF(Z94="ベスト16",[2]点数換算表!$F$15,""))))))</f>
        <v>32</v>
      </c>
      <c r="AB94" s="12"/>
      <c r="AC94" s="11">
        <f>IF(AB94="",0,IF(AB94="優勝",[2]点数換算表!$B$16,IF(AB94="準優勝",[2]点数換算表!$C$16,IF(AB94="ベスト4",[2]点数換算表!$D$16,IF(AB94="ベスト8",[2]点数換算表!$E$16,IF(AB94="ベスト16",[2]点数換算表!$F$16,IF(AB94="ベスト32",[2]点数換算表!$G$16,"")))))))</f>
        <v>0</v>
      </c>
      <c r="AD94" s="12"/>
      <c r="AE94" s="11">
        <f>IF(AD94="",0,IF(AD94="優勝",[2]点数換算表!$B$17,IF(AD94="準優勝",[2]点数換算表!$C$17,IF(AD94="ベスト4",[2]点数換算表!$D$17,IF(AD94="ベスト8",[2]点数換算表!$E$17,IF(AD94="ベスト16",[2]点数換算表!$F$17,IF(AD94="ベスト32",[2]点数換算表!$G$17,"")))))))</f>
        <v>0</v>
      </c>
      <c r="AF94" s="12"/>
      <c r="AG94" s="11">
        <f>IF(AF94="",0,IF(AF94="優勝",[2]点数換算表!$B$18,IF(AF94="準優勝",[2]点数換算表!$C$18,IF(AF94="ベスト4",[2]点数換算表!$D$18,IF(AF94="ベスト8",[2]点数換算表!$E$18,[2]点数換算表!$F$18)))))</f>
        <v>0</v>
      </c>
      <c r="AH94" s="12"/>
      <c r="AI94" s="11">
        <f>IF(AH94="",0,IF(AH94="優勝",[2]点数換算表!$B$19,IF(AH94="準優勝",[2]点数換算表!$C$19,IF(AH94="ベスト4",[2]点数換算表!$D$19,IF(AH94="ベスト8",[2]点数換算表!$E$19,[2]点数換算表!$F$19)))))</f>
        <v>0</v>
      </c>
    </row>
    <row r="95" spans="1:35">
      <c r="A95" s="13">
        <v>92</v>
      </c>
      <c r="B95" s="12" t="s">
        <v>96</v>
      </c>
      <c r="C95" s="12" t="s">
        <v>39</v>
      </c>
      <c r="D95" s="12">
        <v>3</v>
      </c>
      <c r="E95" s="16" t="s">
        <v>177</v>
      </c>
      <c r="F95" s="26" t="s">
        <v>539</v>
      </c>
      <c r="G95" s="11">
        <f t="shared" si="2"/>
        <v>82</v>
      </c>
      <c r="H95" s="12"/>
      <c r="I95" s="23">
        <f>IF(H95="",0,IF(H95="優勝",[2]点数換算表!$B$2,IF(H95="準優勝",[2]点数換算表!$C$2,IF(H95="ベスト4",[2]点数換算表!$D$2,[2]点数換算表!$E$2))))</f>
        <v>0</v>
      </c>
      <c r="J95" s="12"/>
      <c r="K95" s="11">
        <f>IF(J95="",0,IF(J95="優勝",[2]点数換算表!$B$3,IF(J95="準優勝",[2]点数換算表!$C$3,IF(J95="ベスト4",[2]点数換算表!$D$3,[2]点数換算表!$E$3))))</f>
        <v>0</v>
      </c>
      <c r="L95" s="12"/>
      <c r="M95" s="11">
        <f>IF(L95="",0,IF(L95="優勝",[2]点数換算表!$B$4,IF(L95="準優勝",[2]点数換算表!$C$4,IF(L95="ベスト4",[2]点数換算表!$D$4,IF(L95="ベスト8",[2]点数換算表!$E$4,IF(L95="ベスト16",[2]点数換算表!$F$4,""))))))</f>
        <v>0</v>
      </c>
      <c r="N95" s="12" t="s">
        <v>135</v>
      </c>
      <c r="O95" s="11">
        <f>IF(N95="",0,IF(N95="優勝",[2]点数換算表!$B$5,IF(N95="準優勝",[2]点数換算表!$C$5,IF(N95="ベスト4",[2]点数換算表!$D$5,IF(N95="ベスト8",[2]点数換算表!$E$5,IF(N95="ベスト16",[2]点数換算表!$F$5,IF(N95="ベスト32",[2]点数換算表!$G$5,"")))))))</f>
        <v>50</v>
      </c>
      <c r="P95" s="12"/>
      <c r="Q95" s="11">
        <f>IF(P95="",0,IF(P95="優勝",[2]点数換算表!$B$6,IF(P95="準優勝",[2]点数換算表!$C$6,IF(P95="ベスト4",[2]点数換算表!$D$6,IF(P95="ベスト8",[2]点数換算表!$E$6,IF(P95="ベスト16",[2]点数換算表!$F$6,IF(P95="ベスト32",[2]点数換算表!$G$6,"")))))))</f>
        <v>0</v>
      </c>
      <c r="R95" s="12"/>
      <c r="S95" s="11">
        <f>IF(R95="",0,IF(R95="優勝",[2]点数換算表!$B$7,IF(R95="準優勝",[2]点数換算表!$C$7,IF(R95="ベスト4",[2]点数換算表!$D$7,IF(R95="ベスト8",[2]点数換算表!$E$7,[2]点数換算表!$F$7)))))</f>
        <v>0</v>
      </c>
      <c r="T95" s="12"/>
      <c r="U95" s="11">
        <f>IF(T95="",0,IF(T95="優勝",[2]点数換算表!$B$8,IF(T95="準優勝",[2]点数換算表!$C$8,IF(T95="ベスト4",[2]点数換算表!$D$8,IF(T95="ベスト8",[2]点数換算表!$E$8,[2]点数換算表!$F$8)))))</f>
        <v>0</v>
      </c>
      <c r="V95" s="12"/>
      <c r="W95" s="23">
        <f>IF(V95="",0,IF(V95="優勝",[2]点数換算表!$B$13,IF(V95="準優勝",[2]点数換算表!$C$13,IF(V95="ベスト4",[2]点数換算表!$D$13,[2]点数換算表!$E$13))))</f>
        <v>0</v>
      </c>
      <c r="X95" s="12"/>
      <c r="Y95" s="11">
        <f>IF(X95="",0,IF(X95="優勝",[2]点数換算表!$B$14,IF(X95="準優勝",[2]点数換算表!$C$14,IF(X95="ベスト4",[2]点数換算表!$D$14,[2]点数換算表!$E$14))))</f>
        <v>0</v>
      </c>
      <c r="Z95" s="12" t="s">
        <v>9</v>
      </c>
      <c r="AA95" s="11">
        <f>IF(Z95="",0,IF(Z95="優勝",[2]点数換算表!$B$15,IF(Z95="準優勝",[2]点数換算表!$C$15,IF(Z95="ベスト4",[2]点数換算表!$D$15,IF(Z95="ベスト8",[2]点数換算表!$E$15,IF(Z95="ベスト16",[2]点数換算表!$F$15,""))))))</f>
        <v>32</v>
      </c>
      <c r="AB95" s="12"/>
      <c r="AC95" s="11">
        <f>IF(AB95="",0,IF(AB95="優勝",[2]点数換算表!$B$16,IF(AB95="準優勝",[2]点数換算表!$C$16,IF(AB95="ベスト4",[2]点数換算表!$D$16,IF(AB95="ベスト8",[2]点数換算表!$E$16,IF(AB95="ベスト16",[2]点数換算表!$F$16,IF(AB95="ベスト32",[2]点数換算表!$G$16,"")))))))</f>
        <v>0</v>
      </c>
      <c r="AD95" s="12"/>
      <c r="AE95" s="11">
        <f>IF(AD95="",0,IF(AD95="優勝",[2]点数換算表!$B$17,IF(AD95="準優勝",[2]点数換算表!$C$17,IF(AD95="ベスト4",[2]点数換算表!$D$17,IF(AD95="ベスト8",[2]点数換算表!$E$17,IF(AD95="ベスト16",[2]点数換算表!$F$17,IF(AD95="ベスト32",[2]点数換算表!$G$17,"")))))))</f>
        <v>0</v>
      </c>
      <c r="AF95" s="12"/>
      <c r="AG95" s="11">
        <f>IF(AF95="",0,IF(AF95="優勝",[2]点数換算表!$B$18,IF(AF95="準優勝",[2]点数換算表!$C$18,IF(AF95="ベスト4",[2]点数換算表!$D$18,IF(AF95="ベスト8",[2]点数換算表!$E$18,[2]点数換算表!$F$18)))))</f>
        <v>0</v>
      </c>
      <c r="AH95" s="12"/>
      <c r="AI95" s="11">
        <f>IF(AH95="",0,IF(AH95="優勝",[2]点数換算表!$B$19,IF(AH95="準優勝",[2]点数換算表!$C$19,IF(AH95="ベスト4",[2]点数換算表!$D$19,IF(AH95="ベスト8",[2]点数換算表!$E$19,[2]点数換算表!$F$19)))))</f>
        <v>0</v>
      </c>
    </row>
    <row r="96" spans="1:35">
      <c r="A96" s="13">
        <v>93</v>
      </c>
      <c r="B96" s="12" t="s">
        <v>107</v>
      </c>
      <c r="C96" s="12" t="s">
        <v>58</v>
      </c>
      <c r="D96" s="12">
        <v>2</v>
      </c>
      <c r="E96" s="16" t="s">
        <v>177</v>
      </c>
      <c r="F96" s="26" t="s">
        <v>539</v>
      </c>
      <c r="G96" s="11">
        <f t="shared" si="2"/>
        <v>80</v>
      </c>
      <c r="H96" s="12"/>
      <c r="I96" s="23">
        <f>IF(H96="",0,IF(H96="優勝",[2]点数換算表!$B$2,IF(H96="準優勝",[2]点数換算表!$C$2,IF(H96="ベスト4",[2]点数換算表!$D$2,[2]点数換算表!$E$2))))</f>
        <v>0</v>
      </c>
      <c r="J96" s="12"/>
      <c r="K96" s="11">
        <f>IF(J96="",0,IF(J96="優勝",[2]点数換算表!$B$3,IF(J96="準優勝",[2]点数換算表!$C$3,IF(J96="ベスト4",[2]点数換算表!$D$3,[2]点数換算表!$E$3))))</f>
        <v>0</v>
      </c>
      <c r="L96" s="12"/>
      <c r="M96" s="11">
        <f>IF(L96="",0,IF(L96="優勝",[2]点数換算表!$B$4,IF(L96="準優勝",[2]点数換算表!$C$4,IF(L96="ベスト4",[2]点数換算表!$D$4,IF(L96="ベスト8",[2]点数換算表!$E$4,IF(L96="ベスト16",[2]点数換算表!$F$4,""))))))</f>
        <v>0</v>
      </c>
      <c r="N96" s="12"/>
      <c r="O96" s="11">
        <f>IF(N96="",0,IF(N96="優勝",[2]点数換算表!$B$5,IF(N96="準優勝",[2]点数換算表!$C$5,IF(N96="ベスト4",[2]点数換算表!$D$5,IF(N96="ベスト8",[2]点数換算表!$E$5,IF(N96="ベスト16",[2]点数換算表!$F$5,IF(N96="ベスト32",[2]点数換算表!$G$5,"")))))))</f>
        <v>0</v>
      </c>
      <c r="P96" s="12"/>
      <c r="Q96" s="11">
        <f>IF(P96="",0,IF(P96="優勝",[2]点数換算表!$B$6,IF(P96="準優勝",[2]点数換算表!$C$6,IF(P96="ベスト4",[2]点数換算表!$D$6,IF(P96="ベスト8",[2]点数換算表!$E$6,IF(P96="ベスト16",[2]点数換算表!$F$6,IF(P96="ベスト32",[2]点数換算表!$G$6,"")))))))</f>
        <v>0</v>
      </c>
      <c r="R96" s="12"/>
      <c r="S96" s="11">
        <f>IF(R96="",0,IF(R96="優勝",[2]点数換算表!$B$7,IF(R96="準優勝",[2]点数換算表!$C$7,IF(R96="ベスト4",[2]点数換算表!$D$7,IF(R96="ベスト8",[2]点数換算表!$E$7,[2]点数換算表!$F$7)))))</f>
        <v>0</v>
      </c>
      <c r="T96" s="12"/>
      <c r="U96" s="11">
        <f>IF(T96="",0,IF(T96="優勝",[2]点数換算表!$B$8,IF(T96="準優勝",[2]点数換算表!$C$8,IF(T96="ベスト4",[2]点数換算表!$D$8,IF(T96="ベスト8",[2]点数換算表!$E$8,[2]点数換算表!$F$8)))))</f>
        <v>0</v>
      </c>
      <c r="V96" s="12"/>
      <c r="W96" s="23">
        <f>IF(V96="",0,IF(V96="優勝",[2]点数換算表!$B$13,IF(V96="準優勝",[2]点数換算表!$C$13,IF(V96="ベスト4",[2]点数換算表!$D$13,[2]点数換算表!$E$13))))</f>
        <v>0</v>
      </c>
      <c r="X96" s="12"/>
      <c r="Y96" s="11">
        <f>IF(X96="",0,IF(X96="優勝",[2]点数換算表!$B$14,IF(X96="準優勝",[2]点数換算表!$C$14,IF(X96="ベスト4",[2]点数換算表!$D$14,[2]点数換算表!$E$14))))</f>
        <v>0</v>
      </c>
      <c r="Z96" s="12"/>
      <c r="AA96" s="11">
        <f>IF(Z96="",0,IF(Z96="優勝",[2]点数換算表!$B$15,IF(Z96="準優勝",[2]点数換算表!$C$15,IF(Z96="ベスト4",[2]点数換算表!$D$15,IF(Z96="ベスト8",[2]点数換算表!$E$15,IF(Z96="ベスト16",[2]点数換算表!$F$15,""))))))</f>
        <v>0</v>
      </c>
      <c r="AB96" s="12" t="s">
        <v>7</v>
      </c>
      <c r="AC96" s="11">
        <f>IF(AB96="",0,IF(AB96="優勝",[2]点数換算表!$B$16,IF(AB96="準優勝",[2]点数換算表!$C$16,IF(AB96="ベスト4",[2]点数換算表!$D$16,IF(AB96="ベスト8",[2]点数換算表!$E$16,IF(AB96="ベスト16",[2]点数換算表!$F$16,IF(AB96="ベスト32",[2]点数換算表!$G$16,"")))))))</f>
        <v>80</v>
      </c>
      <c r="AD96" s="12"/>
      <c r="AE96" s="11">
        <f>IF(AD96="",0,IF(AD96="優勝",[2]点数換算表!$B$17,IF(AD96="準優勝",[2]点数換算表!$C$17,IF(AD96="ベスト4",[2]点数換算表!$D$17,IF(AD96="ベスト8",[2]点数換算表!$E$17,IF(AD96="ベスト16",[2]点数換算表!$F$17,IF(AD96="ベスト32",[2]点数換算表!$G$17,"")))))))</f>
        <v>0</v>
      </c>
      <c r="AF96" s="12"/>
      <c r="AG96" s="11">
        <f>IF(AF96="",0,IF(AF96="優勝",[2]点数換算表!$B$18,IF(AF96="準優勝",[2]点数換算表!$C$18,IF(AF96="ベスト4",[2]点数換算表!$D$18,IF(AF96="ベスト8",[2]点数換算表!$E$18,[2]点数換算表!$F$18)))))</f>
        <v>0</v>
      </c>
      <c r="AH96" s="12"/>
      <c r="AI96" s="11">
        <f>IF(AH96="",0,IF(AH96="優勝",[2]点数換算表!$B$19,IF(AH96="準優勝",[2]点数換算表!$C$19,IF(AH96="ベスト4",[2]点数換算表!$D$19,IF(AH96="ベスト8",[2]点数換算表!$E$19,[2]点数換算表!$F$19)))))</f>
        <v>0</v>
      </c>
    </row>
    <row r="97" spans="1:35">
      <c r="A97" s="13">
        <v>94</v>
      </c>
      <c r="B97" s="12" t="s">
        <v>335</v>
      </c>
      <c r="C97" s="12" t="s">
        <v>332</v>
      </c>
      <c r="D97" s="12">
        <v>1</v>
      </c>
      <c r="E97" s="21" t="s">
        <v>333</v>
      </c>
      <c r="F97" s="27" t="s">
        <v>540</v>
      </c>
      <c r="G97" s="11">
        <f t="shared" si="2"/>
        <v>80</v>
      </c>
      <c r="H97" s="12"/>
      <c r="I97" s="23">
        <f>IF(H97="",0,IF(H97="優勝",[2]点数換算表!$B$2,IF(H97="準優勝",[2]点数換算表!$C$2,IF(H97="ベスト4",[2]点数換算表!$D$2,[2]点数換算表!$E$2))))</f>
        <v>0</v>
      </c>
      <c r="J97" s="12"/>
      <c r="K97" s="11">
        <f>IF(J97="",0,IF(J97="優勝",[2]点数換算表!$B$3,IF(J97="準優勝",[2]点数換算表!$C$3,IF(J97="ベスト4",[2]点数換算表!$D$3,[2]点数換算表!$E$3))))</f>
        <v>0</v>
      </c>
      <c r="L97" s="12"/>
      <c r="M97" s="11">
        <f>IF(L97="",0,IF(L97="優勝",[2]点数換算表!$B$4,IF(L97="準優勝",[2]点数換算表!$C$4,IF(L97="ベスト4",[2]点数換算表!$D$4,IF(L97="ベスト8",[2]点数換算表!$E$4,IF(L97="ベスト16",[2]点数換算表!$F$4,""))))))</f>
        <v>0</v>
      </c>
      <c r="N97" s="12"/>
      <c r="O97" s="11">
        <f>IF(N97="",0,IF(N97="優勝",[2]点数換算表!$B$5,IF(N97="準優勝",[2]点数換算表!$C$5,IF(N97="ベスト4",[2]点数換算表!$D$5,IF(N97="ベスト8",[2]点数換算表!$E$5,IF(N97="ベスト16",[2]点数換算表!$F$5,IF(N97="ベスト32",[2]点数換算表!$G$5,"")))))))</f>
        <v>0</v>
      </c>
      <c r="P97" s="12"/>
      <c r="Q97" s="11">
        <f>IF(P97="",0,IF(P97="優勝",[2]点数換算表!$B$6,IF(P97="準優勝",[2]点数換算表!$C$6,IF(P97="ベスト4",[2]点数換算表!$D$6,IF(P97="ベスト8",[2]点数換算表!$E$6,IF(P97="ベスト16",[2]点数換算表!$F$6,IF(P97="ベスト32",[2]点数換算表!$G$6,"")))))))</f>
        <v>0</v>
      </c>
      <c r="R97" s="12"/>
      <c r="S97" s="11">
        <f>IF(R97="",0,IF(R97="優勝",[2]点数換算表!$B$7,IF(R97="準優勝",[2]点数換算表!$C$7,IF(R97="ベスト4",[2]点数換算表!$D$7,IF(R97="ベスト8",[2]点数換算表!$E$7,[2]点数換算表!$F$7)))))</f>
        <v>0</v>
      </c>
      <c r="T97" s="12"/>
      <c r="U97" s="11">
        <f>IF(T97="",0,IF(T97="優勝",[2]点数換算表!$B$8,IF(T97="準優勝",[2]点数換算表!$C$8,IF(T97="ベスト4",[2]点数換算表!$D$8,IF(T97="ベスト8",[2]点数換算表!$E$8,[2]点数換算表!$F$8)))))</f>
        <v>0</v>
      </c>
      <c r="V97" s="12" t="s">
        <v>6</v>
      </c>
      <c r="W97" s="23">
        <f>IF(V97="",0,IF(V97="優勝",[2]点数換算表!$B$13,IF(V97="準優勝",[2]点数換算表!$C$13,IF(V97="ベスト4",[2]点数換算表!$D$13,[2]点数換算表!$E$13))))</f>
        <v>40</v>
      </c>
      <c r="X97" s="12" t="s">
        <v>6</v>
      </c>
      <c r="Y97" s="11">
        <f>IF(X97="",0,IF(X97="優勝",[2]点数換算表!$B$14,IF(X97="準優勝",[2]点数換算表!$C$14,IF(X97="ベスト4",[2]点数換算表!$D$14,[2]点数換算表!$E$14))))</f>
        <v>80</v>
      </c>
      <c r="Z97" s="12"/>
      <c r="AA97" s="11">
        <f>IF(Z97="",0,IF(Z97="優勝",[2]点数換算表!$B$15,IF(Z97="準優勝",[2]点数換算表!$C$15,IF(Z97="ベスト4",[2]点数換算表!$D$15,IF(Z97="ベスト8",[2]点数換算表!$E$15,IF(Z97="ベスト16",[2]点数換算表!$F$15,""))))))</f>
        <v>0</v>
      </c>
      <c r="AB97" s="12"/>
      <c r="AC97" s="11">
        <f>IF(AB97="",0,IF(AB97="優勝",[2]点数換算表!$B$16,IF(AB97="準優勝",[2]点数換算表!$C$16,IF(AB97="ベスト4",[2]点数換算表!$D$16,IF(AB97="ベスト8",[2]点数換算表!$E$16,IF(AB97="ベスト16",[2]点数換算表!$F$16,IF(AB97="ベスト32",[2]点数換算表!$G$16,"")))))))</f>
        <v>0</v>
      </c>
      <c r="AD97" s="12"/>
      <c r="AE97" s="11">
        <f>IF(AD97="",0,IF(AD97="優勝",[2]点数換算表!$B$17,IF(AD97="準優勝",[2]点数換算表!$C$17,IF(AD97="ベスト4",[2]点数換算表!$D$17,IF(AD97="ベスト8",[2]点数換算表!$E$17,IF(AD97="ベスト16",[2]点数換算表!$F$17,IF(AD97="ベスト32",[2]点数換算表!$G$17,"")))))))</f>
        <v>0</v>
      </c>
      <c r="AF97" s="12"/>
      <c r="AG97" s="11">
        <f>IF(AF97="",0,IF(AF97="優勝",[2]点数換算表!$B$18,IF(AF97="準優勝",[2]点数換算表!$C$18,IF(AF97="ベスト4",[2]点数換算表!$D$18,IF(AF97="ベスト8",[2]点数換算表!$E$18,[2]点数換算表!$F$18)))))</f>
        <v>0</v>
      </c>
      <c r="AH97" s="12"/>
      <c r="AI97" s="11">
        <f>IF(AH97="",0,IF(AH97="優勝",[2]点数換算表!$B$19,IF(AH97="準優勝",[2]点数換算表!$C$19,IF(AH97="ベスト4",[2]点数換算表!$D$19,IF(AH97="ベスト8",[2]点数換算表!$E$19,[2]点数換算表!$F$19)))))</f>
        <v>0</v>
      </c>
    </row>
    <row r="98" spans="1:35">
      <c r="A98" s="13">
        <v>95</v>
      </c>
      <c r="B98" s="12" t="s">
        <v>215</v>
      </c>
      <c r="C98" s="12" t="s">
        <v>189</v>
      </c>
      <c r="D98" s="12">
        <v>2</v>
      </c>
      <c r="E98" s="18" t="s">
        <v>179</v>
      </c>
      <c r="F98" s="27" t="s">
        <v>540</v>
      </c>
      <c r="G98" s="11">
        <f t="shared" si="2"/>
        <v>80</v>
      </c>
      <c r="H98" s="12"/>
      <c r="I98" s="23">
        <f>IF(H98="",0,IF(H98="優勝",[2]点数換算表!$B$2,IF(H98="準優勝",[2]点数換算表!$C$2,IF(H98="ベスト4",[2]点数換算表!$D$2,[2]点数換算表!$E$2))))</f>
        <v>0</v>
      </c>
      <c r="J98" s="12"/>
      <c r="K98" s="11">
        <f>IF(J98="",0,IF(J98="優勝",[2]点数換算表!$B$3,IF(J98="準優勝",[2]点数換算表!$C$3,IF(J98="ベスト4",[2]点数換算表!$D$3,[2]点数換算表!$E$3))))</f>
        <v>0</v>
      </c>
      <c r="L98" s="12"/>
      <c r="M98" s="11">
        <f>IF(L98="",0,IF(L98="優勝",[2]点数換算表!$B$4,IF(L98="準優勝",[2]点数換算表!$C$4,IF(L98="ベスト4",[2]点数換算表!$D$4,IF(L98="ベスト8",[2]点数換算表!$E$4,IF(L98="ベスト16",[2]点数換算表!$F$4,""))))))</f>
        <v>0</v>
      </c>
      <c r="N98" s="12"/>
      <c r="O98" s="11">
        <f>IF(N98="",0,IF(N98="優勝",[2]点数換算表!$B$5,IF(N98="準優勝",[2]点数換算表!$C$5,IF(N98="ベスト4",[2]点数換算表!$D$5,IF(N98="ベスト8",[2]点数換算表!$E$5,IF(N98="ベスト16",[2]点数換算表!$F$5,IF(N98="ベスト32",[2]点数換算表!$G$5,"")))))))</f>
        <v>0</v>
      </c>
      <c r="P98" s="12"/>
      <c r="Q98" s="11">
        <f>IF(P98="",0,IF(P98="優勝",[2]点数換算表!$B$6,IF(P98="準優勝",[2]点数換算表!$C$6,IF(P98="ベスト4",[2]点数換算表!$D$6,IF(P98="ベスト8",[2]点数換算表!$E$6,IF(P98="ベスト16",[2]点数換算表!$F$6,IF(P98="ベスト32",[2]点数換算表!$G$6,"")))))))</f>
        <v>0</v>
      </c>
      <c r="R98" s="12"/>
      <c r="S98" s="11">
        <f>IF(R98="",0,IF(R98="優勝",[2]点数換算表!$B$7,IF(R98="準優勝",[2]点数換算表!$C$7,IF(R98="ベスト4",[2]点数換算表!$D$7,IF(R98="ベスト8",[2]点数換算表!$E$7,[2]点数換算表!$F$7)))))</f>
        <v>0</v>
      </c>
      <c r="T98" s="12"/>
      <c r="U98" s="11">
        <f>IF(T98="",0,IF(T98="優勝",[2]点数換算表!$B$8,IF(T98="準優勝",[2]点数換算表!$C$8,IF(T98="ベスト4",[2]点数換算表!$D$8,IF(T98="ベスト8",[2]点数換算表!$E$8,[2]点数換算表!$F$8)))))</f>
        <v>0</v>
      </c>
      <c r="V98" s="12"/>
      <c r="W98" s="23">
        <f>IF(V98="",0,IF(V98="優勝",[2]点数換算表!$B$13,IF(V98="準優勝",[2]点数換算表!$C$13,IF(V98="ベスト4",[2]点数換算表!$D$13,[2]点数換算表!$E$13))))</f>
        <v>0</v>
      </c>
      <c r="X98" s="12"/>
      <c r="Y98" s="11">
        <f>IF(X98="",0,IF(X98="優勝",[2]点数換算表!$B$14,IF(X98="準優勝",[2]点数換算表!$C$14,IF(X98="ベスト4",[2]点数換算表!$D$14,[2]点数換算表!$E$14))))</f>
        <v>0</v>
      </c>
      <c r="Z98" s="12"/>
      <c r="AA98" s="11">
        <f>IF(Z98="",0,IF(Z98="優勝",[2]点数換算表!$B$15,IF(Z98="準優勝",[2]点数換算表!$C$15,IF(Z98="ベスト4",[2]点数換算表!$D$15,IF(Z98="ベスト8",[2]点数換算表!$E$15,IF(Z98="ベスト16",[2]点数換算表!$F$15,""))))))</f>
        <v>0</v>
      </c>
      <c r="AB98" s="12" t="s">
        <v>7</v>
      </c>
      <c r="AC98" s="11">
        <f>IF(AB98="",0,IF(AB98="優勝",[2]点数換算表!$B$16,IF(AB98="準優勝",[2]点数換算表!$C$16,IF(AB98="ベスト4",[2]点数換算表!$D$16,IF(AB98="ベスト8",[2]点数換算表!$E$16,IF(AB98="ベスト16",[2]点数換算表!$F$16,IF(AB98="ベスト32",[2]点数換算表!$G$16,"")))))))</f>
        <v>80</v>
      </c>
      <c r="AD98" s="12"/>
      <c r="AE98" s="11">
        <f>IF(AD98="",0,IF(AD98="優勝",[2]点数換算表!$B$17,IF(AD98="準優勝",[2]点数換算表!$C$17,IF(AD98="ベスト4",[2]点数換算表!$D$17,IF(AD98="ベスト8",[2]点数換算表!$E$17,IF(AD98="ベスト16",[2]点数換算表!$F$17,IF(AD98="ベスト32",[2]点数換算表!$G$17,"")))))))</f>
        <v>0</v>
      </c>
      <c r="AF98" s="12"/>
      <c r="AG98" s="11">
        <f>IF(AF98="",0,IF(AF98="優勝",[2]点数換算表!$B$18,IF(AF98="準優勝",[2]点数換算表!$C$18,IF(AF98="ベスト4",[2]点数換算表!$D$18,IF(AF98="ベスト8",[2]点数換算表!$E$18,[2]点数換算表!$F$18)))))</f>
        <v>0</v>
      </c>
      <c r="AH98" s="12"/>
      <c r="AI98" s="11">
        <f>IF(AH98="",0,IF(AH98="優勝",[2]点数換算表!$B$19,IF(AH98="準優勝",[2]点数換算表!$C$19,IF(AH98="ベスト4",[2]点数換算表!$D$19,IF(AH98="ベスト8",[2]点数換算表!$E$19,[2]点数換算表!$F$19)))))</f>
        <v>0</v>
      </c>
    </row>
    <row r="99" spans="1:35">
      <c r="A99" s="13">
        <v>96</v>
      </c>
      <c r="B99" s="12" t="s">
        <v>219</v>
      </c>
      <c r="C99" s="12" t="s">
        <v>189</v>
      </c>
      <c r="D99" s="12">
        <v>3</v>
      </c>
      <c r="E99" s="18" t="s">
        <v>179</v>
      </c>
      <c r="F99" s="27" t="s">
        <v>540</v>
      </c>
      <c r="G99" s="11">
        <f t="shared" si="2"/>
        <v>80</v>
      </c>
      <c r="H99" s="12"/>
      <c r="I99" s="23">
        <f>IF(H99="",0,IF(H99="優勝",[2]点数換算表!$B$2,IF(H99="準優勝",[2]点数換算表!$C$2,IF(H99="ベスト4",[2]点数換算表!$D$2,[2]点数換算表!$E$2))))</f>
        <v>0</v>
      </c>
      <c r="J99" s="12"/>
      <c r="K99" s="11">
        <f>IF(J99="",0,IF(J99="優勝",[2]点数換算表!$B$3,IF(J99="準優勝",[2]点数換算表!$C$3,IF(J99="ベスト4",[2]点数換算表!$D$3,[2]点数換算表!$E$3))))</f>
        <v>0</v>
      </c>
      <c r="L99" s="12"/>
      <c r="M99" s="11">
        <f>IF(L99="",0,IF(L99="優勝",[2]点数換算表!$B$4,IF(L99="準優勝",[2]点数換算表!$C$4,IF(L99="ベスト4",[2]点数換算表!$D$4,IF(L99="ベスト8",[2]点数換算表!$E$4,IF(L99="ベスト16",[2]点数換算表!$F$4,""))))))</f>
        <v>0</v>
      </c>
      <c r="N99" s="12"/>
      <c r="O99" s="11">
        <f>IF(N99="",0,IF(N99="優勝",[2]点数換算表!$B$5,IF(N99="準優勝",[2]点数換算表!$C$5,IF(N99="ベスト4",[2]点数換算表!$D$5,IF(N99="ベスト8",[2]点数換算表!$E$5,IF(N99="ベスト16",[2]点数換算表!$F$5,IF(N99="ベスト32",[2]点数換算表!$G$5,"")))))))</f>
        <v>0</v>
      </c>
      <c r="P99" s="12"/>
      <c r="Q99" s="11">
        <f>IF(P99="",0,IF(P99="優勝",[2]点数換算表!$B$6,IF(P99="準優勝",[2]点数換算表!$C$6,IF(P99="ベスト4",[2]点数換算表!$D$6,IF(P99="ベスト8",[2]点数換算表!$E$6,IF(P99="ベスト16",[2]点数換算表!$F$6,IF(P99="ベスト32",[2]点数換算表!$G$6,"")))))))</f>
        <v>0</v>
      </c>
      <c r="R99" s="12"/>
      <c r="S99" s="11">
        <f>IF(R99="",0,IF(R99="優勝",[2]点数換算表!$B$7,IF(R99="準優勝",[2]点数換算表!$C$7,IF(R99="ベスト4",[2]点数換算表!$D$7,IF(R99="ベスト8",[2]点数換算表!$E$7,[2]点数換算表!$F$7)))))</f>
        <v>0</v>
      </c>
      <c r="T99" s="12"/>
      <c r="U99" s="11">
        <f>IF(T99="",0,IF(T99="優勝",[2]点数換算表!$B$8,IF(T99="準優勝",[2]点数換算表!$C$8,IF(T99="ベスト4",[2]点数換算表!$D$8,IF(T99="ベスト8",[2]点数換算表!$E$8,[2]点数換算表!$F$8)))))</f>
        <v>0</v>
      </c>
      <c r="V99" s="12"/>
      <c r="W99" s="23">
        <f>IF(V99="",0,IF(V99="優勝",[2]点数換算表!$B$13,IF(V99="準優勝",[2]点数換算表!$C$13,IF(V99="ベスト4",[2]点数換算表!$D$13,[2]点数換算表!$E$13))))</f>
        <v>0</v>
      </c>
      <c r="X99" s="12"/>
      <c r="Y99" s="11">
        <f>IF(X99="",0,IF(X99="優勝",[2]点数換算表!$B$14,IF(X99="準優勝",[2]点数換算表!$C$14,IF(X99="ベスト4",[2]点数換算表!$D$14,[2]点数換算表!$E$14))))</f>
        <v>0</v>
      </c>
      <c r="Z99" s="12"/>
      <c r="AA99" s="11">
        <f>IF(Z99="",0,IF(Z99="優勝",[2]点数換算表!$B$15,IF(Z99="準優勝",[2]点数換算表!$C$15,IF(Z99="ベスト4",[2]点数換算表!$D$15,IF(Z99="ベスト8",[2]点数換算表!$E$15,IF(Z99="ベスト16",[2]点数換算表!$F$15,""))))))</f>
        <v>0</v>
      </c>
      <c r="AB99" s="12" t="s">
        <v>7</v>
      </c>
      <c r="AC99" s="11">
        <f>IF(AB99="",0,IF(AB99="優勝",[2]点数換算表!$B$16,IF(AB99="準優勝",[2]点数換算表!$C$16,IF(AB99="ベスト4",[2]点数換算表!$D$16,IF(AB99="ベスト8",[2]点数換算表!$E$16,IF(AB99="ベスト16",[2]点数換算表!$F$16,IF(AB99="ベスト32",[2]点数換算表!$G$16,"")))))))</f>
        <v>80</v>
      </c>
      <c r="AD99" s="12"/>
      <c r="AE99" s="11">
        <f>IF(AD99="",0,IF(AD99="優勝",[2]点数換算表!$B$17,IF(AD99="準優勝",[2]点数換算表!$C$17,IF(AD99="ベスト4",[2]点数換算表!$D$17,IF(AD99="ベスト8",[2]点数換算表!$E$17,IF(AD99="ベスト16",[2]点数換算表!$F$17,IF(AD99="ベスト32",[2]点数換算表!$G$17,"")))))))</f>
        <v>0</v>
      </c>
      <c r="AF99" s="12"/>
      <c r="AG99" s="11">
        <f>IF(AF99="",0,IF(AF99="優勝",[2]点数換算表!$B$18,IF(AF99="準優勝",[2]点数換算表!$C$18,IF(AF99="ベスト4",[2]点数換算表!$D$18,IF(AF99="ベスト8",[2]点数換算表!$E$18,[2]点数換算表!$F$18)))))</f>
        <v>0</v>
      </c>
      <c r="AH99" s="12"/>
      <c r="AI99" s="11">
        <f>IF(AH99="",0,IF(AH99="優勝",[2]点数換算表!$B$19,IF(AH99="準優勝",[2]点数換算表!$C$19,IF(AH99="ベスト4",[2]点数換算表!$D$19,IF(AH99="ベスト8",[2]点数換算表!$E$19,[2]点数換算表!$F$19)))))</f>
        <v>0</v>
      </c>
    </row>
    <row r="100" spans="1:35">
      <c r="A100" s="13">
        <v>97</v>
      </c>
      <c r="B100" s="12" t="s">
        <v>193</v>
      </c>
      <c r="C100" s="12" t="s">
        <v>180</v>
      </c>
      <c r="D100" s="12">
        <v>3</v>
      </c>
      <c r="E100" s="18" t="s">
        <v>179</v>
      </c>
      <c r="F100" s="27" t="s">
        <v>540</v>
      </c>
      <c r="G100" s="11">
        <f t="shared" si="2"/>
        <v>80</v>
      </c>
      <c r="H100" s="12"/>
      <c r="I100" s="23">
        <f>IF(H100="",0,IF(H100="優勝",[2]点数換算表!$B$2,IF(H100="準優勝",[2]点数換算表!$C$2,IF(H100="ベスト4",[2]点数換算表!$D$2,[2]点数換算表!$E$2))))</f>
        <v>0</v>
      </c>
      <c r="J100" s="12"/>
      <c r="K100" s="11">
        <f>IF(J100="",0,IF(J100="優勝",[2]点数換算表!$B$3,IF(J100="準優勝",[2]点数換算表!$C$3,IF(J100="ベスト4",[2]点数換算表!$D$3,[2]点数換算表!$E$3))))</f>
        <v>0</v>
      </c>
      <c r="L100" s="12"/>
      <c r="M100" s="11">
        <f>IF(L100="",0,IF(L100="優勝",[2]点数換算表!$B$4,IF(L100="準優勝",[2]点数換算表!$C$4,IF(L100="ベスト4",[2]点数換算表!$D$4,IF(L100="ベスト8",[2]点数換算表!$E$4,IF(L100="ベスト16",[2]点数換算表!$F$4,""))))))</f>
        <v>0</v>
      </c>
      <c r="N100" s="12"/>
      <c r="O100" s="11">
        <f>IF(N100="",0,IF(N100="優勝",[2]点数換算表!$B$5,IF(N100="準優勝",[2]点数換算表!$C$5,IF(N100="ベスト4",[2]点数換算表!$D$5,IF(N100="ベスト8",[2]点数換算表!$E$5,IF(N100="ベスト16",[2]点数換算表!$F$5,IF(N100="ベスト32",[2]点数換算表!$G$5,"")))))))</f>
        <v>0</v>
      </c>
      <c r="P100" s="12"/>
      <c r="Q100" s="11">
        <f>IF(P100="",0,IF(P100="優勝",[2]点数換算表!$B$6,IF(P100="準優勝",[2]点数換算表!$C$6,IF(P100="ベスト4",[2]点数換算表!$D$6,IF(P100="ベスト8",[2]点数換算表!$E$6,IF(P100="ベスト16",[2]点数換算表!$F$6,IF(P100="ベスト32",[2]点数換算表!$G$6,"")))))))</f>
        <v>0</v>
      </c>
      <c r="R100" s="12"/>
      <c r="S100" s="11">
        <f>IF(R100="",0,IF(R100="優勝",[2]点数換算表!$B$7,IF(R100="準優勝",[2]点数換算表!$C$7,IF(R100="ベスト4",[2]点数換算表!$D$7,IF(R100="ベスト8",[2]点数換算表!$E$7,[2]点数換算表!$F$7)))))</f>
        <v>0</v>
      </c>
      <c r="T100" s="12"/>
      <c r="U100" s="11">
        <f>IF(T100="",0,IF(T100="優勝",[2]点数換算表!$B$8,IF(T100="準優勝",[2]点数換算表!$C$8,IF(T100="ベスト4",[2]点数換算表!$D$8,IF(T100="ベスト8",[2]点数換算表!$E$8,[2]点数換算表!$F$8)))))</f>
        <v>0</v>
      </c>
      <c r="V100" s="12"/>
      <c r="W100" s="23">
        <f>IF(V100="",0,IF(V100="優勝",[2]点数換算表!$B$13,IF(V100="準優勝",[2]点数換算表!$C$13,IF(V100="ベスト4",[2]点数換算表!$D$13,[2]点数換算表!$E$13))))</f>
        <v>0</v>
      </c>
      <c r="X100" s="12"/>
      <c r="Y100" s="11">
        <f>IF(X100="",0,IF(X100="優勝",[2]点数換算表!$B$14,IF(X100="準優勝",[2]点数換算表!$C$14,IF(X100="ベスト4",[2]点数換算表!$D$14,[2]点数換算表!$E$14))))</f>
        <v>0</v>
      </c>
      <c r="Z100" s="12"/>
      <c r="AA100" s="11">
        <f>IF(Z100="",0,IF(Z100="優勝",[2]点数換算表!$B$15,IF(Z100="準優勝",[2]点数換算表!$C$15,IF(Z100="ベスト4",[2]点数換算表!$D$15,IF(Z100="ベスト8",[2]点数換算表!$E$15,IF(Z100="ベスト16",[2]点数換算表!$F$15,""))))))</f>
        <v>0</v>
      </c>
      <c r="AB100" s="12" t="s">
        <v>7</v>
      </c>
      <c r="AC100" s="11">
        <f>IF(AB100="",0,IF(AB100="優勝",[2]点数換算表!$B$16,IF(AB100="準優勝",[2]点数換算表!$C$16,IF(AB100="ベスト4",[2]点数換算表!$D$16,IF(AB100="ベスト8",[2]点数換算表!$E$16,IF(AB100="ベスト16",[2]点数換算表!$F$16,IF(AB100="ベスト32",[2]点数換算表!$G$16,"")))))))</f>
        <v>80</v>
      </c>
      <c r="AD100" s="12"/>
      <c r="AE100" s="11">
        <f>IF(AD100="",0,IF(AD100="優勝",[2]点数換算表!$B$17,IF(AD100="準優勝",[2]点数換算表!$C$17,IF(AD100="ベスト4",[2]点数換算表!$D$17,IF(AD100="ベスト8",[2]点数換算表!$E$17,IF(AD100="ベスト16",[2]点数換算表!$F$17,IF(AD100="ベスト32",[2]点数換算表!$G$17,"")))))))</f>
        <v>0</v>
      </c>
      <c r="AF100" s="12"/>
      <c r="AG100" s="11">
        <f>IF(AF100="",0,IF(AF100="優勝",[2]点数換算表!$B$18,IF(AF100="準優勝",[2]点数換算表!$C$18,IF(AF100="ベスト4",[2]点数換算表!$D$18,IF(AF100="ベスト8",[2]点数換算表!$E$18,[2]点数換算表!$F$18)))))</f>
        <v>0</v>
      </c>
      <c r="AH100" s="12"/>
      <c r="AI100" s="11">
        <f>IF(AH100="",0,IF(AH100="優勝",[2]点数換算表!$B$19,IF(AH100="準優勝",[2]点数換算表!$C$19,IF(AH100="ベスト4",[2]点数換算表!$D$19,IF(AH100="ベスト8",[2]点数換算表!$E$19,[2]点数換算表!$F$19)))))</f>
        <v>0</v>
      </c>
    </row>
    <row r="101" spans="1:35">
      <c r="A101" s="13">
        <v>98</v>
      </c>
      <c r="B101" s="12" t="s">
        <v>473</v>
      </c>
      <c r="C101" s="12" t="s">
        <v>466</v>
      </c>
      <c r="D101" s="12">
        <v>3</v>
      </c>
      <c r="E101" s="25" t="s">
        <v>467</v>
      </c>
      <c r="F101" s="26" t="s">
        <v>539</v>
      </c>
      <c r="G101" s="11">
        <f t="shared" si="2"/>
        <v>80</v>
      </c>
      <c r="H101" s="12"/>
      <c r="I101" s="23">
        <f>IF(H101="",0,IF(H101="優勝",[2]点数換算表!$B$2,IF(H101="準優勝",[2]点数換算表!$C$2,IF(H101="ベスト4",[2]点数換算表!$D$2,[2]点数換算表!$E$2))))</f>
        <v>0</v>
      </c>
      <c r="J101" s="12"/>
      <c r="K101" s="11">
        <f>IF(J101="",0,IF(J101="優勝",[2]点数換算表!$B$3,IF(J101="準優勝",[2]点数換算表!$C$3,IF(J101="ベスト4",[2]点数換算表!$D$3,[2]点数換算表!$E$3))))</f>
        <v>0</v>
      </c>
      <c r="L101" s="12" t="s">
        <v>8</v>
      </c>
      <c r="M101" s="11">
        <f>IF(L101="",0,IF(L101="優勝",[2]点数換算表!$B$4,IF(L101="準優勝",[2]点数換算表!$C$4,IF(L101="ベスト4",[2]点数換算表!$D$4,IF(L101="ベスト8",[2]点数換算表!$E$4,IF(L101="ベスト16",[2]点数換算表!$F$4,""))))))</f>
        <v>80</v>
      </c>
      <c r="N101" s="12"/>
      <c r="O101" s="11">
        <f>IF(N101="",0,IF(N101="優勝",[2]点数換算表!$B$5,IF(N101="準優勝",[2]点数換算表!$C$5,IF(N101="ベスト4",[2]点数換算表!$D$5,IF(N101="ベスト8",[2]点数換算表!$E$5,IF(N101="ベスト16",[2]点数換算表!$F$5,IF(N101="ベスト32",[2]点数換算表!$G$5,"")))))))</f>
        <v>0</v>
      </c>
      <c r="P101" s="12"/>
      <c r="Q101" s="11">
        <f>IF(P101="",0,IF(P101="優勝",[2]点数換算表!$B$6,IF(P101="準優勝",[2]点数換算表!$C$6,IF(P101="ベスト4",[2]点数換算表!$D$6,IF(P101="ベスト8",[2]点数換算表!$E$6,IF(P101="ベスト16",[2]点数換算表!$F$6,IF(P101="ベスト32",[2]点数換算表!$G$6,"")))))))</f>
        <v>0</v>
      </c>
      <c r="R101" s="12"/>
      <c r="S101" s="11">
        <f>IF(R101="",0,IF(R101="優勝",[2]点数換算表!$B$7,IF(R101="準優勝",[2]点数換算表!$C$7,IF(R101="ベスト4",[2]点数換算表!$D$7,IF(R101="ベスト8",[2]点数換算表!$E$7,[2]点数換算表!$F$7)))))</f>
        <v>0</v>
      </c>
      <c r="T101" s="12"/>
      <c r="U101" s="11">
        <f>IF(T101="",0,IF(T101="優勝",[2]点数換算表!$B$8,IF(T101="準優勝",[2]点数換算表!$C$8,IF(T101="ベスト4",[2]点数換算表!$D$8,IF(T101="ベスト8",[2]点数換算表!$E$8,[2]点数換算表!$F$8)))))</f>
        <v>0</v>
      </c>
      <c r="V101" s="12"/>
      <c r="W101" s="23">
        <f>IF(V101="",0,IF(V101="優勝",[2]点数換算表!$B$13,IF(V101="準優勝",[2]点数換算表!$C$13,IF(V101="ベスト4",[2]点数換算表!$D$13,[2]点数換算表!$E$13))))</f>
        <v>0</v>
      </c>
      <c r="X101" s="12"/>
      <c r="Y101" s="11">
        <f>IF(X101="",0,IF(X101="優勝",[2]点数換算表!$B$14,IF(X101="準優勝",[2]点数換算表!$C$14,IF(X101="ベスト4",[2]点数換算表!$D$14,[2]点数換算表!$E$14))))</f>
        <v>0</v>
      </c>
      <c r="Z101" s="12"/>
      <c r="AA101" s="11">
        <f>IF(Z101="",0,IF(Z101="優勝",[2]点数換算表!$B$15,IF(Z101="準優勝",[2]点数換算表!$C$15,IF(Z101="ベスト4",[2]点数換算表!$D$15,IF(Z101="ベスト8",[2]点数換算表!$E$15,IF(Z101="ベスト16",[2]点数換算表!$F$15,""))))))</f>
        <v>0</v>
      </c>
      <c r="AB101" s="12"/>
      <c r="AC101" s="11">
        <f>IF(AB101="",0,IF(AB101="優勝",[2]点数換算表!$B$16,IF(AB101="準優勝",[2]点数換算表!$C$16,IF(AB101="ベスト4",[2]点数換算表!$D$16,IF(AB101="ベスト8",[2]点数換算表!$E$16,IF(AB101="ベスト16",[2]点数換算表!$F$16,IF(AB101="ベスト32",[2]点数換算表!$G$16,"")))))))</f>
        <v>0</v>
      </c>
      <c r="AD101" s="12"/>
      <c r="AE101" s="11">
        <f>IF(AD101="",0,IF(AD101="優勝",[2]点数換算表!$B$17,IF(AD101="準優勝",[2]点数換算表!$C$17,IF(AD101="ベスト4",[2]点数換算表!$D$17,IF(AD101="ベスト8",[2]点数換算表!$E$17,IF(AD101="ベスト16",[2]点数換算表!$F$17,IF(AD101="ベスト32",[2]点数換算表!$G$17,"")))))))</f>
        <v>0</v>
      </c>
      <c r="AF101" s="12"/>
      <c r="AG101" s="11">
        <f>IF(AF101="",0,IF(AF101="優勝",[2]点数換算表!$B$18,IF(AF101="準優勝",[2]点数換算表!$C$18,IF(AF101="ベスト4",[2]点数換算表!$D$18,IF(AF101="ベスト8",[2]点数換算表!$E$18,[2]点数換算表!$F$18)))))</f>
        <v>0</v>
      </c>
      <c r="AH101" s="12"/>
      <c r="AI101" s="11">
        <f>IF(AH101="",0,IF(AH101="優勝",[2]点数換算表!$B$19,IF(AH101="準優勝",[2]点数換算表!$C$19,IF(AH101="ベスト4",[2]点数換算表!$D$19,IF(AH101="ベスト8",[2]点数換算表!$E$19,[2]点数換算表!$F$19)))))</f>
        <v>0</v>
      </c>
    </row>
    <row r="102" spans="1:35">
      <c r="A102" s="13">
        <v>99</v>
      </c>
      <c r="B102" s="12" t="s">
        <v>616</v>
      </c>
      <c r="C102" s="12" t="s">
        <v>591</v>
      </c>
      <c r="D102" s="12">
        <v>2</v>
      </c>
      <c r="E102" s="20" t="s">
        <v>289</v>
      </c>
      <c r="F102" s="27" t="s">
        <v>540</v>
      </c>
      <c r="G102" s="11">
        <f t="shared" si="2"/>
        <v>80</v>
      </c>
      <c r="H102" s="12"/>
      <c r="I102" s="23">
        <f>IF(H102="",0,IF(H102="優勝",[2]点数換算表!$B$2,IF(H102="準優勝",[2]点数換算表!$C$2,IF(H102="ベスト4",[2]点数換算表!$D$2,[2]点数換算表!$E$2))))</f>
        <v>0</v>
      </c>
      <c r="J102" s="12"/>
      <c r="K102" s="11">
        <f>IF(J102="",0,IF(J102="優勝",[2]点数換算表!$B$3,IF(J102="準優勝",[2]点数換算表!$C$3,IF(J102="ベスト4",[2]点数換算表!$D$3,[2]点数換算表!$E$3))))</f>
        <v>0</v>
      </c>
      <c r="L102" s="12" t="s">
        <v>8</v>
      </c>
      <c r="M102" s="11">
        <f>IF(L102="",0,IF(L102="優勝",[2]点数換算表!$B$4,IF(L102="準優勝",[2]点数換算表!$C$4,IF(L102="ベスト4",[2]点数換算表!$D$4,IF(L102="ベスト8",[2]点数換算表!$E$4,IF(L102="ベスト16",[2]点数換算表!$F$4,""))))))</f>
        <v>80</v>
      </c>
      <c r="N102" s="12"/>
      <c r="O102" s="11">
        <f>IF(N102="",0,IF(N102="優勝",[2]点数換算表!$B$5,IF(N102="準優勝",[2]点数換算表!$C$5,IF(N102="ベスト4",[2]点数換算表!$D$5,IF(N102="ベスト8",[2]点数換算表!$E$5,IF(N102="ベスト16",[2]点数換算表!$F$5,IF(N102="ベスト32",[2]点数換算表!$G$5,"")))))))</f>
        <v>0</v>
      </c>
      <c r="P102" s="12"/>
      <c r="Q102" s="11">
        <f>IF(P102="",0,IF(P102="優勝",[2]点数換算表!$B$6,IF(P102="準優勝",[2]点数換算表!$C$6,IF(P102="ベスト4",[2]点数換算表!$D$6,IF(P102="ベスト8",[2]点数換算表!$E$6,IF(P102="ベスト16",[2]点数換算表!$F$6,IF(P102="ベスト32",[2]点数換算表!$G$6,"")))))))</f>
        <v>0</v>
      </c>
      <c r="R102" s="12"/>
      <c r="S102" s="11">
        <f>IF(R102="",0,IF(R102="優勝",[2]点数換算表!$B$7,IF(R102="準優勝",[2]点数換算表!$C$7,IF(R102="ベスト4",[2]点数換算表!$D$7,IF(R102="ベスト8",[2]点数換算表!$E$7,[2]点数換算表!$F$7)))))</f>
        <v>0</v>
      </c>
      <c r="T102" s="12"/>
      <c r="U102" s="11">
        <f>IF(T102="",0,IF(T102="優勝",[2]点数換算表!$B$8,IF(T102="準優勝",[2]点数換算表!$C$8,IF(T102="ベスト4",[2]点数換算表!$D$8,IF(T102="ベスト8",[2]点数換算表!$E$8,[2]点数換算表!$F$8)))))</f>
        <v>0</v>
      </c>
      <c r="V102" s="12"/>
      <c r="W102" s="23">
        <f>IF(V102="",0,IF(V102="優勝",[2]点数換算表!$B$13,IF(V102="準優勝",[2]点数換算表!$C$13,IF(V102="ベスト4",[2]点数換算表!$D$13,[2]点数換算表!$E$13))))</f>
        <v>0</v>
      </c>
      <c r="X102" s="12"/>
      <c r="Y102" s="11">
        <f>IF(X102="",0,IF(X102="優勝",[2]点数換算表!$B$14,IF(X102="準優勝",[2]点数換算表!$C$14,IF(X102="ベスト4",[2]点数換算表!$D$14,[2]点数換算表!$E$14))))</f>
        <v>0</v>
      </c>
      <c r="Z102" s="12"/>
      <c r="AA102" s="11">
        <f>IF(Z102="",0,IF(Z102="優勝",[2]点数換算表!$B$15,IF(Z102="準優勝",[2]点数換算表!$C$15,IF(Z102="ベスト4",[2]点数換算表!$D$15,IF(Z102="ベスト8",[2]点数換算表!$E$15,IF(Z102="ベスト16",[2]点数換算表!$F$15,""))))))</f>
        <v>0</v>
      </c>
      <c r="AB102" s="12"/>
      <c r="AC102" s="11">
        <f>IF(AB102="",0,IF(AB102="優勝",[2]点数換算表!$B$16,IF(AB102="準優勝",[2]点数換算表!$C$16,IF(AB102="ベスト4",[2]点数換算表!$D$16,IF(AB102="ベスト8",[2]点数換算表!$E$16,IF(AB102="ベスト16",[2]点数換算表!$F$16,IF(AB102="ベスト32",[2]点数換算表!$G$16,"")))))))</f>
        <v>0</v>
      </c>
      <c r="AD102" s="12"/>
      <c r="AE102" s="11">
        <f>IF(AD102="",0,IF(AD102="優勝",[2]点数換算表!$B$17,IF(AD102="準優勝",[2]点数換算表!$C$17,IF(AD102="ベスト4",[2]点数換算表!$D$17,IF(AD102="ベスト8",[2]点数換算表!$E$17,IF(AD102="ベスト16",[2]点数換算表!$F$17,IF(AD102="ベスト32",[2]点数換算表!$G$17,"")))))))</f>
        <v>0</v>
      </c>
      <c r="AF102" s="12"/>
      <c r="AG102" s="11">
        <f>IF(AF102="",0,IF(AF102="優勝",[2]点数換算表!$B$18,IF(AF102="準優勝",[2]点数換算表!$C$18,IF(AF102="ベスト4",[2]点数換算表!$D$18,IF(AF102="ベスト8",[2]点数換算表!$E$18,[2]点数換算表!$F$18)))))</f>
        <v>0</v>
      </c>
      <c r="AH102" s="12"/>
      <c r="AI102" s="11">
        <f>IF(AH102="",0,IF(AH102="優勝",[2]点数換算表!$B$19,IF(AH102="準優勝",[2]点数換算表!$C$19,IF(AH102="ベスト4",[2]点数換算表!$D$19,IF(AH102="ベスト8",[2]点数換算表!$E$19,[2]点数換算表!$F$19)))))</f>
        <v>0</v>
      </c>
    </row>
    <row r="103" spans="1:35">
      <c r="A103" s="13">
        <v>100</v>
      </c>
      <c r="B103" s="13" t="s">
        <v>617</v>
      </c>
      <c r="C103" s="12" t="s">
        <v>591</v>
      </c>
      <c r="D103" s="13">
        <v>2</v>
      </c>
      <c r="E103" s="20" t="s">
        <v>289</v>
      </c>
      <c r="F103" s="27" t="s">
        <v>540</v>
      </c>
      <c r="G103" s="11">
        <f t="shared" si="2"/>
        <v>80</v>
      </c>
      <c r="H103" s="12"/>
      <c r="I103" s="23">
        <f>IF(H103="",0,IF(H103="優勝",[2]点数換算表!$B$2,IF(H103="準優勝",[2]点数換算表!$C$2,IF(H103="ベスト4",[2]点数換算表!$D$2,[2]点数換算表!$E$2))))</f>
        <v>0</v>
      </c>
      <c r="J103" s="12"/>
      <c r="K103" s="11">
        <f>IF(J103="",0,IF(J103="優勝",[2]点数換算表!$B$3,IF(J103="準優勝",[2]点数換算表!$C$3,IF(J103="ベスト4",[2]点数換算表!$D$3,[2]点数換算表!$E$3))))</f>
        <v>0</v>
      </c>
      <c r="L103" s="12" t="s">
        <v>8</v>
      </c>
      <c r="M103" s="11">
        <f>IF(L103="",0,IF(L103="優勝",[2]点数換算表!$B$4,IF(L103="準優勝",[2]点数換算表!$C$4,IF(L103="ベスト4",[2]点数換算表!$D$4,IF(L103="ベスト8",[2]点数換算表!$E$4,IF(L103="ベスト16",[2]点数換算表!$F$4,""))))))</f>
        <v>80</v>
      </c>
      <c r="N103" s="12"/>
      <c r="O103" s="11">
        <f>IF(N103="",0,IF(N103="優勝",[2]点数換算表!$B$5,IF(N103="準優勝",[2]点数換算表!$C$5,IF(N103="ベスト4",[2]点数換算表!$D$5,IF(N103="ベスト8",[2]点数換算表!$E$5,IF(N103="ベスト16",[2]点数換算表!$F$5,IF(N103="ベスト32",[2]点数換算表!$G$5,"")))))))</f>
        <v>0</v>
      </c>
      <c r="P103" s="12"/>
      <c r="Q103" s="11">
        <f>IF(P103="",0,IF(P103="優勝",[2]点数換算表!$B$6,IF(P103="準優勝",[2]点数換算表!$C$6,IF(P103="ベスト4",[2]点数換算表!$D$6,IF(P103="ベスト8",[2]点数換算表!$E$6,IF(P103="ベスト16",[2]点数換算表!$F$6,IF(P103="ベスト32",[2]点数換算表!$G$6,"")))))))</f>
        <v>0</v>
      </c>
      <c r="R103" s="12"/>
      <c r="S103" s="11">
        <f>IF(R103="",0,IF(R103="優勝",[2]点数換算表!$B$7,IF(R103="準優勝",[2]点数換算表!$C$7,IF(R103="ベスト4",[2]点数換算表!$D$7,IF(R103="ベスト8",[2]点数換算表!$E$7,[2]点数換算表!$F$7)))))</f>
        <v>0</v>
      </c>
      <c r="T103" s="12"/>
      <c r="U103" s="11">
        <f>IF(T103="",0,IF(T103="優勝",[2]点数換算表!$B$8,IF(T103="準優勝",[2]点数換算表!$C$8,IF(T103="ベスト4",[2]点数換算表!$D$8,IF(T103="ベスト8",[2]点数換算表!$E$8,[2]点数換算表!$F$8)))))</f>
        <v>0</v>
      </c>
      <c r="V103" s="12"/>
      <c r="W103" s="23">
        <f>IF(V103="",0,IF(V103="優勝",[2]点数換算表!$B$13,IF(V103="準優勝",[2]点数換算表!$C$13,IF(V103="ベスト4",[2]点数換算表!$D$13,[2]点数換算表!$E$13))))</f>
        <v>0</v>
      </c>
      <c r="X103" s="12"/>
      <c r="Y103" s="11">
        <f>IF(X103="",0,IF(X103="優勝",[2]点数換算表!$B$14,IF(X103="準優勝",[2]点数換算表!$C$14,IF(X103="ベスト4",[2]点数換算表!$D$14,[2]点数換算表!$E$14))))</f>
        <v>0</v>
      </c>
      <c r="Z103" s="12"/>
      <c r="AA103" s="11">
        <f>IF(Z103="",0,IF(Z103="優勝",[2]点数換算表!$B$15,IF(Z103="準優勝",[2]点数換算表!$C$15,IF(Z103="ベスト4",[2]点数換算表!$D$15,IF(Z103="ベスト8",[2]点数換算表!$E$15,IF(Z103="ベスト16",[2]点数換算表!$F$15,""))))))</f>
        <v>0</v>
      </c>
      <c r="AB103" s="12"/>
      <c r="AC103" s="11">
        <f>IF(AB103="",0,IF(AB103="優勝",[2]点数換算表!$B$16,IF(AB103="準優勝",[2]点数換算表!$C$16,IF(AB103="ベスト4",[2]点数換算表!$D$16,IF(AB103="ベスト8",[2]点数換算表!$E$16,IF(AB103="ベスト16",[2]点数換算表!$F$16,IF(AB103="ベスト32",[2]点数換算表!$G$16,"")))))))</f>
        <v>0</v>
      </c>
      <c r="AD103" s="12"/>
      <c r="AE103" s="11">
        <f>IF(AD103="",0,IF(AD103="優勝",[2]点数換算表!$B$17,IF(AD103="準優勝",[2]点数換算表!$C$17,IF(AD103="ベスト4",[2]点数換算表!$D$17,IF(AD103="ベスト8",[2]点数換算表!$E$17,IF(AD103="ベスト16",[2]点数換算表!$F$17,IF(AD103="ベスト32",[2]点数換算表!$G$17,"")))))))</f>
        <v>0</v>
      </c>
      <c r="AF103" s="12"/>
      <c r="AG103" s="11">
        <f>IF(AF103="",0,IF(AF103="優勝",[2]点数換算表!$B$18,IF(AF103="準優勝",[2]点数換算表!$C$18,IF(AF103="ベスト4",[2]点数換算表!$D$18,IF(AF103="ベスト8",[2]点数換算表!$E$18,[2]点数換算表!$F$18)))))</f>
        <v>0</v>
      </c>
      <c r="AH103" s="12"/>
      <c r="AI103" s="11">
        <f>IF(AH103="",0,IF(AH103="優勝",[2]点数換算表!$B$19,IF(AH103="準優勝",[2]点数換算表!$C$19,IF(AH103="ベスト4",[2]点数換算表!$D$19,IF(AH103="ベスト8",[2]点数換算表!$E$19,[2]点数換算表!$F$19)))))</f>
        <v>0</v>
      </c>
    </row>
    <row r="104" spans="1:35">
      <c r="A104" s="13">
        <v>101</v>
      </c>
      <c r="B104" s="12" t="s">
        <v>433</v>
      </c>
      <c r="C104" s="12" t="s">
        <v>391</v>
      </c>
      <c r="D104" s="12">
        <v>3</v>
      </c>
      <c r="E104" s="22" t="s">
        <v>389</v>
      </c>
      <c r="F104" s="26" t="s">
        <v>539</v>
      </c>
      <c r="G104" s="11">
        <f t="shared" si="2"/>
        <v>76</v>
      </c>
      <c r="H104" s="12"/>
      <c r="I104" s="23">
        <f>IF(H104="",0,IF(H104="優勝",[2]点数換算表!$B$2,IF(H104="準優勝",[2]点数換算表!$C$2,IF(H104="ベスト4",[2]点数換算表!$D$2,[2]点数換算表!$E$2))))</f>
        <v>0</v>
      </c>
      <c r="J104" s="12"/>
      <c r="K104" s="11">
        <f>IF(J104="",0,IF(J104="優勝",[2]点数換算表!$B$3,IF(J104="準優勝",[2]点数換算表!$C$3,IF(J104="ベスト4",[2]点数換算表!$D$3,[2]点数換算表!$E$3))))</f>
        <v>0</v>
      </c>
      <c r="L104" s="12" t="s">
        <v>6</v>
      </c>
      <c r="M104" s="11">
        <f>IF(L104="",0,IF(L104="優勝",[2]点数換算表!$B$4,IF(L104="準優勝",[2]点数換算表!$C$4,IF(L104="ベスト4",[2]点数換算表!$D$4,IF(L104="ベスト8",[2]点数換算表!$E$4,IF(L104="ベスト16",[2]点数換算表!$F$4,""))))))</f>
        <v>60</v>
      </c>
      <c r="N104" s="12"/>
      <c r="O104" s="11">
        <f>IF(N104="",0,IF(N104="優勝",[2]点数換算表!$B$5,IF(N104="準優勝",[2]点数換算表!$C$5,IF(N104="ベスト4",[2]点数換算表!$D$5,IF(N104="ベスト8",[2]点数換算表!$E$5,IF(N104="ベスト16",[2]点数換算表!$F$5,IF(N104="ベスト32",[2]点数換算表!$G$5,"")))))))</f>
        <v>0</v>
      </c>
      <c r="P104" s="12"/>
      <c r="Q104" s="11">
        <f>IF(P104="",0,IF(P104="優勝",[2]点数換算表!$B$6,IF(P104="準優勝",[2]点数換算表!$C$6,IF(P104="ベスト4",[2]点数換算表!$D$6,IF(P104="ベスト8",[2]点数換算表!$E$6,IF(P104="ベスト16",[2]点数換算表!$F$6,IF(P104="ベスト32",[2]点数換算表!$G$6,"")))))))</f>
        <v>0</v>
      </c>
      <c r="R104" s="12"/>
      <c r="S104" s="11">
        <f>IF(R104="",0,IF(R104="優勝",[2]点数換算表!$B$7,IF(R104="準優勝",[2]点数換算表!$C$7,IF(R104="ベスト4",[2]点数換算表!$D$7,IF(R104="ベスト8",[2]点数換算表!$E$7,[2]点数換算表!$F$7)))))</f>
        <v>0</v>
      </c>
      <c r="T104" s="12"/>
      <c r="U104" s="11">
        <f>IF(T104="",0,IF(T104="優勝",[2]点数換算表!$B$8,IF(T104="準優勝",[2]点数換算表!$C$8,IF(T104="ベスト4",[2]点数換算表!$D$8,IF(T104="ベスト8",[2]点数換算表!$E$8,[2]点数換算表!$F$8)))))</f>
        <v>0</v>
      </c>
      <c r="V104" s="12"/>
      <c r="W104" s="23">
        <f>IF(V104="",0,IF(V104="優勝",[2]点数換算表!$B$13,IF(V104="準優勝",[2]点数換算表!$C$13,IF(V104="ベスト4",[2]点数換算表!$D$13,[2]点数換算表!$E$13))))</f>
        <v>0</v>
      </c>
      <c r="X104" s="12"/>
      <c r="Y104" s="11">
        <f>IF(X104="",0,IF(X104="優勝",[2]点数換算表!$B$14,IF(X104="準優勝",[2]点数換算表!$C$14,IF(X104="ベスト4",[2]点数換算表!$D$14,[2]点数換算表!$E$14))))</f>
        <v>0</v>
      </c>
      <c r="Z104" s="12" t="s">
        <v>7</v>
      </c>
      <c r="AA104" s="11">
        <f>IF(Z104="",0,IF(Z104="優勝",[2]点数換算表!$B$15,IF(Z104="準優勝",[2]点数換算表!$C$15,IF(Z104="ベスト4",[2]点数換算表!$D$15,IF(Z104="ベスト8",[2]点数換算表!$E$15,IF(Z104="ベスト16",[2]点数換算表!$F$15,""))))))</f>
        <v>16</v>
      </c>
      <c r="AB104" s="12"/>
      <c r="AC104" s="11">
        <f>IF(AB104="",0,IF(AB104="優勝",[2]点数換算表!$B$16,IF(AB104="準優勝",[2]点数換算表!$C$16,IF(AB104="ベスト4",[2]点数換算表!$D$16,IF(AB104="ベスト8",[2]点数換算表!$E$16,IF(AB104="ベスト16",[2]点数換算表!$F$16,IF(AB104="ベスト32",[2]点数換算表!$G$16,"")))))))</f>
        <v>0</v>
      </c>
      <c r="AD104" s="12"/>
      <c r="AE104" s="11">
        <f>IF(AD104="",0,IF(AD104="優勝",[2]点数換算表!$B$17,IF(AD104="準優勝",[2]点数換算表!$C$17,IF(AD104="ベスト4",[2]点数換算表!$D$17,IF(AD104="ベスト8",[2]点数換算表!$E$17,IF(AD104="ベスト16",[2]点数換算表!$F$17,IF(AD104="ベスト32",[2]点数換算表!$G$17,"")))))))</f>
        <v>0</v>
      </c>
      <c r="AF104" s="12"/>
      <c r="AG104" s="11">
        <f>IF(AF104="",0,IF(AF104="優勝",[2]点数換算表!$B$18,IF(AF104="準優勝",[2]点数換算表!$C$18,IF(AF104="ベスト4",[2]点数換算表!$D$18,IF(AF104="ベスト8",[2]点数換算表!$E$18,[2]点数換算表!$F$18)))))</f>
        <v>0</v>
      </c>
      <c r="AH104" s="12"/>
      <c r="AI104" s="11">
        <f>IF(AH104="",0,IF(AH104="優勝",[2]点数換算表!$B$19,IF(AH104="準優勝",[2]点数換算表!$C$19,IF(AH104="ベスト4",[2]点数換算表!$D$19,IF(AH104="ベスト8",[2]点数換算表!$E$19,[2]点数換算表!$F$19)))))</f>
        <v>0</v>
      </c>
    </row>
    <row r="105" spans="1:35">
      <c r="A105" s="13">
        <v>102</v>
      </c>
      <c r="B105" s="12" t="s">
        <v>390</v>
      </c>
      <c r="C105" s="12" t="s">
        <v>391</v>
      </c>
      <c r="D105" s="12">
        <v>3</v>
      </c>
      <c r="E105" s="22" t="s">
        <v>389</v>
      </c>
      <c r="F105" s="26" t="s">
        <v>539</v>
      </c>
      <c r="G105" s="11">
        <f t="shared" si="2"/>
        <v>72</v>
      </c>
      <c r="H105" s="12"/>
      <c r="I105" s="23">
        <f>IF(H105="",0,IF(H105="優勝",[2]点数換算表!$B$2,IF(H105="準優勝",[2]点数換算表!$C$2,IF(H105="ベスト4",[2]点数換算表!$D$2,[2]点数換算表!$E$2))))</f>
        <v>0</v>
      </c>
      <c r="J105" s="12"/>
      <c r="K105" s="11">
        <f>IF(J105="",0,IF(J105="優勝",[2]点数換算表!$B$3,IF(J105="準優勝",[2]点数換算表!$C$3,IF(J105="ベスト4",[2]点数換算表!$D$3,[2]点数換算表!$E$3))))</f>
        <v>0</v>
      </c>
      <c r="L105" s="12" t="s">
        <v>9</v>
      </c>
      <c r="M105" s="11">
        <f>IF(L105="",0,IF(L105="優勝",[2]点数換算表!$B$4,IF(L105="準優勝",[2]点数換算表!$C$4,IF(L105="ベスト4",[2]点数換算表!$D$4,IF(L105="ベスト8",[2]点数換算表!$E$4,IF(L105="ベスト16",[2]点数換算表!$F$4,""))))))</f>
        <v>40</v>
      </c>
      <c r="N105" s="12"/>
      <c r="O105" s="11">
        <f>IF(N105="",0,IF(N105="優勝",[8]点数換算表!$B$5,IF(N105="準優勝",[8]点数換算表!$C$5,IF(N105="ベスト4",[8]点数換算表!$D$5,IF(N105="ベスト8",[8]点数換算表!$E$5,IF(N105="ベスト16",[8]点数換算表!$F$5,IF(N105="ベスト32",[8]点数換算表!$G$5,"")))))))</f>
        <v>0</v>
      </c>
      <c r="P105" s="12"/>
      <c r="Q105" s="11">
        <f>IF(P105="",0,IF(P105="優勝",[2]点数換算表!$B$6,IF(P105="準優勝",[2]点数換算表!$C$6,IF(P105="ベスト4",[2]点数換算表!$D$6,IF(P105="ベスト8",[2]点数換算表!$E$6,IF(P105="ベスト16",[2]点数換算表!$F$6,IF(P105="ベスト32",[2]点数換算表!$G$6,"")))))))</f>
        <v>0</v>
      </c>
      <c r="R105" s="12"/>
      <c r="S105" s="11">
        <f>IF(R105="",0,IF(R105="優勝",[2]点数換算表!$B$7,IF(R105="準優勝",[2]点数換算表!$C$7,IF(R105="ベスト4",[2]点数換算表!$D$7,IF(R105="ベスト8",[2]点数換算表!$E$7,[2]点数換算表!$F$7)))))</f>
        <v>0</v>
      </c>
      <c r="T105" s="12"/>
      <c r="U105" s="11">
        <f>IF(T105="",0,IF(T105="優勝",[2]点数換算表!$B$8,IF(T105="準優勝",[2]点数換算表!$C$8,IF(T105="ベスト4",[2]点数換算表!$D$8,IF(T105="ベスト8",[2]点数換算表!$E$8,[2]点数換算表!$F$8)))))</f>
        <v>0</v>
      </c>
      <c r="V105" s="12"/>
      <c r="W105" s="23">
        <f>IF(V105="",0,IF(V105="優勝",[2]点数換算表!$B$13,IF(V105="準優勝",[2]点数換算表!$C$13,IF(V105="ベスト4",[2]点数換算表!$D$13,[2]点数換算表!$E$13))))</f>
        <v>0</v>
      </c>
      <c r="X105" s="12"/>
      <c r="Y105" s="11">
        <f>IF(X105="",0,IF(X105="優勝",[2]点数換算表!$B$14,IF(X105="準優勝",[2]点数換算表!$C$14,IF(X105="ベスト4",[2]点数換算表!$D$14,[2]点数換算表!$E$14))))</f>
        <v>0</v>
      </c>
      <c r="Z105" s="12" t="s">
        <v>9</v>
      </c>
      <c r="AA105" s="11">
        <f>IF(Z105="",0,IF(Z105="優勝",[2]点数換算表!$B$15,IF(Z105="準優勝",[2]点数換算表!$C$15,IF(Z105="ベスト4",[2]点数換算表!$D$15,IF(Z105="ベスト8",[2]点数換算表!$E$15,IF(Z105="ベスト16",[2]点数換算表!$F$15,""))))))</f>
        <v>32</v>
      </c>
      <c r="AB105" s="12"/>
      <c r="AC105" s="11">
        <f>IF(AB105="",0,IF(AB105="優勝",[2]点数換算表!$B$16,IF(AB105="準優勝",[2]点数換算表!$C$16,IF(AB105="ベスト4",[2]点数換算表!$D$16,IF(AB105="ベスト8",[2]点数換算表!$E$16,IF(AB105="ベスト16",[2]点数換算表!$F$16,IF(AB105="ベスト32",[2]点数換算表!$G$16,"")))))))</f>
        <v>0</v>
      </c>
      <c r="AD105" s="12"/>
      <c r="AE105" s="11">
        <f>IF(AD105="",0,IF(AD105="優勝",[2]点数換算表!$B$17,IF(AD105="準優勝",[2]点数換算表!$C$17,IF(AD105="ベスト4",[2]点数換算表!$D$17,IF(AD105="ベスト8",[2]点数換算表!$E$17,IF(AD105="ベスト16",[2]点数換算表!$F$17,IF(AD105="ベスト32",[2]点数換算表!$G$17,"")))))))</f>
        <v>0</v>
      </c>
      <c r="AF105" s="12"/>
      <c r="AG105" s="11">
        <f>IF(AF105="",0,IF(AF105="優勝",[2]点数換算表!$B$18,IF(AF105="準優勝",[2]点数換算表!$C$18,IF(AF105="ベスト4",[2]点数換算表!$D$18,IF(AF105="ベスト8",[2]点数換算表!$E$18,[2]点数換算表!$F$18)))))</f>
        <v>0</v>
      </c>
      <c r="AH105" s="12"/>
      <c r="AI105" s="11">
        <f>IF(AH105="",0,IF(AH105="優勝",[2]点数換算表!$B$19,IF(AH105="準優勝",[2]点数換算表!$C$19,IF(AH105="ベスト4",[2]点数換算表!$D$19,IF(AH105="ベスト8",[2]点数換算表!$E$19,[2]点数換算表!$F$19)))))</f>
        <v>0</v>
      </c>
    </row>
    <row r="106" spans="1:35">
      <c r="A106" s="13">
        <v>103</v>
      </c>
      <c r="B106" s="12" t="s">
        <v>438</v>
      </c>
      <c r="C106" s="12" t="s">
        <v>391</v>
      </c>
      <c r="D106" s="12">
        <v>3</v>
      </c>
      <c r="E106" s="22" t="s">
        <v>389</v>
      </c>
      <c r="F106" s="26" t="s">
        <v>539</v>
      </c>
      <c r="G106" s="11">
        <f t="shared" si="2"/>
        <v>72</v>
      </c>
      <c r="H106" s="12"/>
      <c r="I106" s="23">
        <f>IF(H106="",0,IF(H106="優勝",[2]点数換算表!$B$2,IF(H106="準優勝",[2]点数換算表!$C$2,IF(H106="ベスト4",[2]点数換算表!$D$2,[2]点数換算表!$E$2))))</f>
        <v>0</v>
      </c>
      <c r="J106" s="12"/>
      <c r="K106" s="11">
        <f>IF(J106="",0,IF(J106="優勝",[2]点数換算表!$B$3,IF(J106="準優勝",[2]点数換算表!$C$3,IF(J106="ベスト4",[2]点数換算表!$D$3,[2]点数換算表!$E$3))))</f>
        <v>0</v>
      </c>
      <c r="L106" s="12" t="s">
        <v>9</v>
      </c>
      <c r="M106" s="11">
        <f>IF(L106="",0,IF(L106="優勝",[2]点数換算表!$B$4,IF(L106="準優勝",[2]点数換算表!$C$4,IF(L106="ベスト4",[2]点数換算表!$D$4,IF(L106="ベスト8",[2]点数換算表!$E$4,IF(L106="ベスト16",[2]点数換算表!$F$4,""))))))</f>
        <v>40</v>
      </c>
      <c r="N106" s="12"/>
      <c r="O106" s="11">
        <f>IF(N106="",0,IF(N106="優勝",[8]点数換算表!$B$5,IF(N106="準優勝",[8]点数換算表!$C$5,IF(N106="ベスト4",[8]点数換算表!$D$5,IF(N106="ベスト8",[8]点数換算表!$E$5,IF(N106="ベスト16",[8]点数換算表!$F$5,IF(N106="ベスト32",[8]点数換算表!$G$5,"")))))))</f>
        <v>0</v>
      </c>
      <c r="P106" s="12"/>
      <c r="Q106" s="11">
        <f>IF(P106="",0,IF(P106="優勝",[2]点数換算表!$B$6,IF(P106="準優勝",[2]点数換算表!$C$6,IF(P106="ベスト4",[2]点数換算表!$D$6,IF(P106="ベスト8",[2]点数換算表!$E$6,IF(P106="ベスト16",[2]点数換算表!$F$6,IF(P106="ベスト32",[2]点数換算表!$G$6,"")))))))</f>
        <v>0</v>
      </c>
      <c r="R106" s="12"/>
      <c r="S106" s="11">
        <f>IF(R106="",0,IF(R106="優勝",[2]点数換算表!$B$7,IF(R106="準優勝",[2]点数換算表!$C$7,IF(R106="ベスト4",[2]点数換算表!$D$7,IF(R106="ベスト8",[2]点数換算表!$E$7,[2]点数換算表!$F$7)))))</f>
        <v>0</v>
      </c>
      <c r="T106" s="12"/>
      <c r="U106" s="11">
        <f>IF(T106="",0,IF(T106="優勝",[2]点数換算表!$B$8,IF(T106="準優勝",[2]点数換算表!$C$8,IF(T106="ベスト4",[2]点数換算表!$D$8,IF(T106="ベスト8",[2]点数換算表!$E$8,[2]点数換算表!$F$8)))))</f>
        <v>0</v>
      </c>
      <c r="V106" s="12"/>
      <c r="W106" s="23">
        <f>IF(V106="",0,IF(V106="優勝",[2]点数換算表!$B$13,IF(V106="準優勝",[2]点数換算表!$C$13,IF(V106="ベスト4",[2]点数換算表!$D$13,[2]点数換算表!$E$13))))</f>
        <v>0</v>
      </c>
      <c r="X106" s="12"/>
      <c r="Y106" s="11">
        <f>IF(X106="",0,IF(X106="優勝",[2]点数換算表!$B$14,IF(X106="準優勝",[2]点数換算表!$C$14,IF(X106="ベスト4",[2]点数換算表!$D$14,[2]点数換算表!$E$14))))</f>
        <v>0</v>
      </c>
      <c r="Z106" s="12" t="s">
        <v>9</v>
      </c>
      <c r="AA106" s="11">
        <f>IF(Z106="",0,IF(Z106="優勝",[2]点数換算表!$B$15,IF(Z106="準優勝",[2]点数換算表!$C$15,IF(Z106="ベスト4",[2]点数換算表!$D$15,IF(Z106="ベスト8",[2]点数換算表!$E$15,IF(Z106="ベスト16",[2]点数換算表!$F$15,""))))))</f>
        <v>32</v>
      </c>
      <c r="AB106" s="12"/>
      <c r="AC106" s="11">
        <f>IF(AB106="",0,IF(AB106="優勝",[2]点数換算表!$B$16,IF(AB106="準優勝",[2]点数換算表!$C$16,IF(AB106="ベスト4",[2]点数換算表!$D$16,IF(AB106="ベスト8",[2]点数換算表!$E$16,IF(AB106="ベスト16",[2]点数換算表!$F$16,IF(AB106="ベスト32",[2]点数換算表!$G$16,"")))))))</f>
        <v>0</v>
      </c>
      <c r="AD106" s="12"/>
      <c r="AE106" s="11">
        <f>IF(AD106="",0,IF(AD106="優勝",[2]点数換算表!$B$17,IF(AD106="準優勝",[2]点数換算表!$C$17,IF(AD106="ベスト4",[2]点数換算表!$D$17,IF(AD106="ベスト8",[2]点数換算表!$E$17,IF(AD106="ベスト16",[2]点数換算表!$F$17,IF(AD106="ベスト32",[2]点数換算表!$G$17,"")))))))</f>
        <v>0</v>
      </c>
      <c r="AF106" s="12"/>
      <c r="AG106" s="11">
        <f>IF(AF106="",0,IF(AF106="優勝",[2]点数換算表!$B$18,IF(AF106="準優勝",[2]点数換算表!$C$18,IF(AF106="ベスト4",[2]点数換算表!$D$18,IF(AF106="ベスト8",[2]点数換算表!$E$18,[2]点数換算表!$F$18)))))</f>
        <v>0</v>
      </c>
      <c r="AH106" s="12"/>
      <c r="AI106" s="11">
        <f>IF(AH106="",0,IF(AH106="優勝",[2]点数換算表!$B$19,IF(AH106="準優勝",[2]点数換算表!$C$19,IF(AH106="ベスト4",[2]点数換算表!$D$19,IF(AH106="ベスト8",[2]点数換算表!$E$19,[2]点数換算表!$F$19)))))</f>
        <v>0</v>
      </c>
    </row>
    <row r="107" spans="1:35">
      <c r="A107" s="13">
        <v>104</v>
      </c>
      <c r="B107" s="12" t="s">
        <v>387</v>
      </c>
      <c r="C107" s="12" t="s">
        <v>388</v>
      </c>
      <c r="D107" s="12">
        <v>2</v>
      </c>
      <c r="E107" s="22" t="s">
        <v>389</v>
      </c>
      <c r="F107" s="26" t="s">
        <v>539</v>
      </c>
      <c r="G107" s="11">
        <f t="shared" si="2"/>
        <v>60</v>
      </c>
      <c r="H107" s="12"/>
      <c r="I107" s="23">
        <f>IF(H107="",0,IF(H107="優勝",[2]点数換算表!$B$2,IF(H107="準優勝",[2]点数換算表!$C$2,IF(H107="ベスト4",[2]点数換算表!$D$2,[2]点数換算表!$E$2))))</f>
        <v>0</v>
      </c>
      <c r="J107" s="12"/>
      <c r="K107" s="11">
        <f>IF(J107="",0,IF(J107="優勝",[2]点数換算表!$B$3,IF(J107="準優勝",[2]点数換算表!$C$3,IF(J107="ベスト4",[2]点数換算表!$D$3,[2]点数換算表!$E$3))))</f>
        <v>0</v>
      </c>
      <c r="L107" s="12" t="s">
        <v>6</v>
      </c>
      <c r="M107" s="11">
        <f>IF(L107="",0,IF(L107="優勝",[2]点数換算表!$B$4,IF(L107="準優勝",[2]点数換算表!$C$4,IF(L107="ベスト4",[2]点数換算表!$D$4,IF(L107="ベスト8",[2]点数換算表!$E$4,IF(L107="ベスト16",[2]点数換算表!$F$4,""))))))</f>
        <v>60</v>
      </c>
      <c r="N107" s="12"/>
      <c r="O107" s="11">
        <f>IF(N107="",0,IF(N107="優勝",[8]点数換算表!$B$5,IF(N107="準優勝",[8]点数換算表!$C$5,IF(N107="ベスト4",[8]点数換算表!$D$5,IF(N107="ベスト8",[8]点数換算表!$E$5,IF(N107="ベスト16",[8]点数換算表!$F$5,IF(N107="ベスト32",[8]点数換算表!$G$5,"")))))))</f>
        <v>0</v>
      </c>
      <c r="P107" s="12"/>
      <c r="Q107" s="11">
        <f>IF(P107="",0,IF(P107="優勝",[2]点数換算表!$B$6,IF(P107="準優勝",[2]点数換算表!$C$6,IF(P107="ベスト4",[2]点数換算表!$D$6,IF(P107="ベスト8",[2]点数換算表!$E$6,IF(P107="ベスト16",[2]点数換算表!$F$6,IF(P107="ベスト32",[2]点数換算表!$G$6,"")))))))</f>
        <v>0</v>
      </c>
      <c r="R107" s="12"/>
      <c r="S107" s="11">
        <f>IF(R107="",0,IF(R107="優勝",[2]点数換算表!$B$7,IF(R107="準優勝",[2]点数換算表!$C$7,IF(R107="ベスト4",[2]点数換算表!$D$7,IF(R107="ベスト8",[2]点数換算表!$E$7,[2]点数換算表!$F$7)))))</f>
        <v>0</v>
      </c>
      <c r="T107" s="12"/>
      <c r="U107" s="11">
        <f>IF(T107="",0,IF(T107="優勝",[2]点数換算表!$B$8,IF(T107="準優勝",[2]点数換算表!$C$8,IF(T107="ベスト4",[2]点数換算表!$D$8,IF(T107="ベスト8",[2]点数換算表!$E$8,[2]点数換算表!$F$8)))))</f>
        <v>0</v>
      </c>
      <c r="V107" s="12"/>
      <c r="W107" s="23">
        <f>IF(V107="",0,IF(V107="優勝",[2]点数換算表!$B$13,IF(V107="準優勝",[2]点数換算表!$C$13,IF(V107="ベスト4",[2]点数換算表!$D$13,[2]点数換算表!$E$13))))</f>
        <v>0</v>
      </c>
      <c r="X107" s="12"/>
      <c r="Y107" s="11">
        <f>IF(X107="",0,IF(X107="優勝",[2]点数換算表!$B$14,IF(X107="準優勝",[2]点数換算表!$C$14,IF(X107="ベスト4",[2]点数換算表!$D$14,[2]点数換算表!$E$14))))</f>
        <v>0</v>
      </c>
      <c r="Z107" s="12"/>
      <c r="AA107" s="11">
        <f>IF(Z107="",0,IF(Z107="優勝",[2]点数換算表!$B$15,IF(Z107="準優勝",[2]点数換算表!$C$15,IF(Z107="ベスト4",[2]点数換算表!$D$15,IF(Z107="ベスト8",[2]点数換算表!$E$15,IF(Z107="ベスト16",[2]点数換算表!$F$15,""))))))</f>
        <v>0</v>
      </c>
      <c r="AB107" s="12"/>
      <c r="AC107" s="11">
        <f>IF(AB107="",0,IF(AB107="優勝",[2]点数換算表!$B$16,IF(AB107="準優勝",[2]点数換算表!$C$16,IF(AB107="ベスト4",[2]点数換算表!$D$16,IF(AB107="ベスト8",[2]点数換算表!$E$16,IF(AB107="ベスト16",[2]点数換算表!$F$16,IF(AB107="ベスト32",[2]点数換算表!$G$16,"")))))))</f>
        <v>0</v>
      </c>
      <c r="AD107" s="12"/>
      <c r="AE107" s="11">
        <f>IF(AD107="",0,IF(AD107="優勝",[2]点数換算表!$B$17,IF(AD107="準優勝",[2]点数換算表!$C$17,IF(AD107="ベスト4",[2]点数換算表!$D$17,IF(AD107="ベスト8",[2]点数換算表!$E$17,IF(AD107="ベスト16",[2]点数換算表!$F$17,IF(AD107="ベスト32",[2]点数換算表!$G$17,"")))))))</f>
        <v>0</v>
      </c>
      <c r="AF107" s="12"/>
      <c r="AG107" s="11">
        <f>IF(AF107="",0,IF(AF107="優勝",[2]点数換算表!$B$18,IF(AF107="準優勝",[2]点数換算表!$C$18,IF(AF107="ベスト4",[2]点数換算表!$D$18,IF(AF107="ベスト8",[2]点数換算表!$E$18,[2]点数換算表!$F$18)))))</f>
        <v>0</v>
      </c>
      <c r="AH107" s="12"/>
      <c r="AI107" s="11">
        <f>IF(AH107="",0,IF(AH107="優勝",[2]点数換算表!$B$19,IF(AH107="準優勝",[2]点数換算表!$C$19,IF(AH107="ベスト4",[2]点数換算表!$D$19,IF(AH107="ベスト8",[2]点数換算表!$E$19,[2]点数換算表!$F$19)))))</f>
        <v>0</v>
      </c>
    </row>
    <row r="108" spans="1:35">
      <c r="A108" s="13">
        <v>105</v>
      </c>
      <c r="B108" s="12" t="s">
        <v>432</v>
      </c>
      <c r="C108" s="12" t="s">
        <v>388</v>
      </c>
      <c r="D108" s="12">
        <v>2</v>
      </c>
      <c r="E108" s="22" t="s">
        <v>389</v>
      </c>
      <c r="F108" s="26" t="s">
        <v>539</v>
      </c>
      <c r="G108" s="11">
        <f t="shared" si="2"/>
        <v>60</v>
      </c>
      <c r="H108" s="12"/>
      <c r="I108" s="23">
        <f>IF(H108="",0,IF(H108="優勝",[2]点数換算表!$B$2,IF(H108="準優勝",[2]点数換算表!$C$2,IF(H108="ベスト4",[2]点数換算表!$D$2,[2]点数換算表!$E$2))))</f>
        <v>0</v>
      </c>
      <c r="J108" s="12"/>
      <c r="K108" s="11">
        <f>IF(J108="",0,IF(J108="優勝",[2]点数換算表!$B$3,IF(J108="準優勝",[2]点数換算表!$C$3,IF(J108="ベスト4",[2]点数換算表!$D$3,[2]点数換算表!$E$3))))</f>
        <v>0</v>
      </c>
      <c r="L108" s="12" t="s">
        <v>6</v>
      </c>
      <c r="M108" s="11">
        <f>IF(L108="",0,IF(L108="優勝",[2]点数換算表!$B$4,IF(L108="準優勝",[2]点数換算表!$C$4,IF(L108="ベスト4",[2]点数換算表!$D$4,IF(L108="ベスト8",[2]点数換算表!$E$4,IF(L108="ベスト16",[2]点数換算表!$F$4,""))))))</f>
        <v>60</v>
      </c>
      <c r="N108" s="12"/>
      <c r="O108" s="11">
        <f>IF(N108="",0,IF(N108="優勝",[8]点数換算表!$B$5,IF(N108="準優勝",[8]点数換算表!$C$5,IF(N108="ベスト4",[8]点数換算表!$D$5,IF(N108="ベスト8",[8]点数換算表!$E$5,IF(N108="ベスト16",[8]点数換算表!$F$5,IF(N108="ベスト32",[8]点数換算表!$G$5,"")))))))</f>
        <v>0</v>
      </c>
      <c r="P108" s="12"/>
      <c r="Q108" s="11">
        <f>IF(P108="",0,IF(P108="優勝",[2]点数換算表!$B$6,IF(P108="準優勝",[2]点数換算表!$C$6,IF(P108="ベスト4",[2]点数換算表!$D$6,IF(P108="ベスト8",[2]点数換算表!$E$6,IF(P108="ベスト16",[2]点数換算表!$F$6,IF(P108="ベスト32",[2]点数換算表!$G$6,"")))))))</f>
        <v>0</v>
      </c>
      <c r="R108" s="12"/>
      <c r="S108" s="11">
        <f>IF(R108="",0,IF(R108="優勝",[2]点数換算表!$B$7,IF(R108="準優勝",[2]点数換算表!$C$7,IF(R108="ベスト4",[2]点数換算表!$D$7,IF(R108="ベスト8",[2]点数換算表!$E$7,[2]点数換算表!$F$7)))))</f>
        <v>0</v>
      </c>
      <c r="T108" s="12"/>
      <c r="U108" s="11">
        <f>IF(T108="",0,IF(T108="優勝",[2]点数換算表!$B$8,IF(T108="準優勝",[2]点数換算表!$C$8,IF(T108="ベスト4",[2]点数換算表!$D$8,IF(T108="ベスト8",[2]点数換算表!$E$8,[2]点数換算表!$F$8)))))</f>
        <v>0</v>
      </c>
      <c r="V108" s="12"/>
      <c r="W108" s="23">
        <f>IF(V108="",0,IF(V108="優勝",[2]点数換算表!$B$13,IF(V108="準優勝",[2]点数換算表!$C$13,IF(V108="ベスト4",[2]点数換算表!$D$13,[2]点数換算表!$E$13))))</f>
        <v>0</v>
      </c>
      <c r="X108" s="12"/>
      <c r="Y108" s="11">
        <f>IF(X108="",0,IF(X108="優勝",[2]点数換算表!$B$14,IF(X108="準優勝",[2]点数換算表!$C$14,IF(X108="ベスト4",[2]点数換算表!$D$14,[2]点数換算表!$E$14))))</f>
        <v>0</v>
      </c>
      <c r="Z108" s="12"/>
      <c r="AA108" s="11">
        <f>IF(Z108="",0,IF(Z108="優勝",[2]点数換算表!$B$15,IF(Z108="準優勝",[2]点数換算表!$C$15,IF(Z108="ベスト4",[2]点数換算表!$D$15,IF(Z108="ベスト8",[2]点数換算表!$E$15,IF(Z108="ベスト16",[2]点数換算表!$F$15,""))))))</f>
        <v>0</v>
      </c>
      <c r="AB108" s="12"/>
      <c r="AC108" s="11">
        <f>IF(AB108="",0,IF(AB108="優勝",[2]点数換算表!$B$16,IF(AB108="準優勝",[2]点数換算表!$C$16,IF(AB108="ベスト4",[2]点数換算表!$D$16,IF(AB108="ベスト8",[2]点数換算表!$E$16,IF(AB108="ベスト16",[2]点数換算表!$F$16,IF(AB108="ベスト32",[2]点数換算表!$G$16,"")))))))</f>
        <v>0</v>
      </c>
      <c r="AD108" s="12"/>
      <c r="AE108" s="11">
        <f>IF(AD108="",0,IF(AD108="優勝",[2]点数換算表!$B$17,IF(AD108="準優勝",[2]点数換算表!$C$17,IF(AD108="ベスト4",[2]点数換算表!$D$17,IF(AD108="ベスト8",[2]点数換算表!$E$17,IF(AD108="ベスト16",[2]点数換算表!$F$17,IF(AD108="ベスト32",[2]点数換算表!$G$17,"")))))))</f>
        <v>0</v>
      </c>
      <c r="AF108" s="12"/>
      <c r="AG108" s="11">
        <f>IF(AF108="",0,IF(AF108="優勝",[2]点数換算表!$B$18,IF(AF108="準優勝",[2]点数換算表!$C$18,IF(AF108="ベスト4",[2]点数換算表!$D$18,IF(AF108="ベスト8",[2]点数換算表!$E$18,[2]点数換算表!$F$18)))))</f>
        <v>0</v>
      </c>
      <c r="AH108" s="12"/>
      <c r="AI108" s="11">
        <f>IF(AH108="",0,IF(AH108="優勝",[2]点数換算表!$B$19,IF(AH108="準優勝",[2]点数換算表!$C$19,IF(AH108="ベスト4",[2]点数換算表!$D$19,IF(AH108="ベスト8",[2]点数換算表!$E$19,[2]点数換算表!$F$19)))))</f>
        <v>0</v>
      </c>
    </row>
    <row r="109" spans="1:35">
      <c r="A109" s="13">
        <v>106</v>
      </c>
      <c r="B109" s="13" t="s">
        <v>618</v>
      </c>
      <c r="C109" s="12" t="s">
        <v>596</v>
      </c>
      <c r="D109" s="13">
        <v>1</v>
      </c>
      <c r="E109" s="20" t="s">
        <v>289</v>
      </c>
      <c r="F109" s="27" t="s">
        <v>540</v>
      </c>
      <c r="G109" s="11">
        <f t="shared" si="2"/>
        <v>60</v>
      </c>
      <c r="H109" s="12"/>
      <c r="I109" s="23">
        <f>IF(H109="",0,IF(H109="優勝",[2]点数換算表!$B$2,IF(H109="準優勝",[2]点数換算表!$C$2,IF(H109="ベスト4",[2]点数換算表!$D$2,[2]点数換算表!$E$2))))</f>
        <v>0</v>
      </c>
      <c r="J109" s="12"/>
      <c r="K109" s="11">
        <f>IF(J109="",0,IF(J109="優勝",[2]点数換算表!$B$3,IF(J109="準優勝",[2]点数換算表!$C$3,IF(J109="ベスト4",[2]点数換算表!$D$3,[2]点数換算表!$E$3))))</f>
        <v>0</v>
      </c>
      <c r="L109" s="12" t="s">
        <v>6</v>
      </c>
      <c r="M109" s="11">
        <f>IF(L109="",0,IF(L109="優勝",[2]点数換算表!$B$4,IF(L109="準優勝",[2]点数換算表!$C$4,IF(L109="ベスト4",[2]点数換算表!$D$4,IF(L109="ベスト8",[2]点数換算表!$E$4,IF(L109="ベスト16",[2]点数換算表!$F$4,""))))))</f>
        <v>60</v>
      </c>
      <c r="N109" s="12"/>
      <c r="O109" s="11">
        <f>IF(N109="",0,IF(N109="優勝",点数換算表!$B$5,IF(N109="準優勝",点数換算表!$C$5,IF(N109="ベスト4",点数換算表!$D$5,IF(N109="ベスト8",点数換算表!$E$5,IF(N109="ベスト16",点数換算表!$F$5,IF(N109="ベスト32",点数換算表!$G$5,"")))))))</f>
        <v>0</v>
      </c>
      <c r="P109" s="12"/>
      <c r="Q109" s="11">
        <f>IF(P109="",0,IF(P109="優勝",[2]点数換算表!$B$6,IF(P109="準優勝",[2]点数換算表!$C$6,IF(P109="ベスト4",[2]点数換算表!$D$6,IF(P109="ベスト8",[2]点数換算表!$E$6,IF(P109="ベスト16",[2]点数換算表!$F$6,IF(P109="ベスト32",[2]点数換算表!$G$6,"")))))))</f>
        <v>0</v>
      </c>
      <c r="R109" s="12"/>
      <c r="S109" s="11">
        <f>IF(R109="",0,IF(R109="優勝",[2]点数換算表!$B$7,IF(R109="準優勝",[2]点数換算表!$C$7,IF(R109="ベスト4",[2]点数換算表!$D$7,IF(R109="ベスト8",[2]点数換算表!$E$7,[2]点数換算表!$F$7)))))</f>
        <v>0</v>
      </c>
      <c r="T109" s="12"/>
      <c r="U109" s="11">
        <f>IF(T109="",0,IF(T109="優勝",[2]点数換算表!$B$8,IF(T109="準優勝",[2]点数換算表!$C$8,IF(T109="ベスト4",[2]点数換算表!$D$8,IF(T109="ベスト8",[2]点数換算表!$E$8,[2]点数換算表!$F$8)))))</f>
        <v>0</v>
      </c>
      <c r="V109" s="12"/>
      <c r="W109" s="23">
        <f>IF(V109="",0,IF(V109="優勝",[2]点数換算表!$B$13,IF(V109="準優勝",[2]点数換算表!$C$13,IF(V109="ベスト4",[2]点数換算表!$D$13,[2]点数換算表!$E$13))))</f>
        <v>0</v>
      </c>
      <c r="X109" s="12"/>
      <c r="Y109" s="11">
        <f>IF(X109="",0,IF(X109="優勝",[2]点数換算表!$B$14,IF(X109="準優勝",[2]点数換算表!$C$14,IF(X109="ベスト4",[2]点数換算表!$D$14,[2]点数換算表!$E$14))))</f>
        <v>0</v>
      </c>
      <c r="Z109" s="12"/>
      <c r="AA109" s="11">
        <f>IF(Z109="",0,IF(Z109="優勝",[2]点数換算表!$B$15,IF(Z109="準優勝",[2]点数換算表!$C$15,IF(Z109="ベスト4",[2]点数換算表!$D$15,IF(Z109="ベスト8",[2]点数換算表!$E$15,IF(Z109="ベスト16",[2]点数換算表!$F$15,""))))))</f>
        <v>0</v>
      </c>
      <c r="AB109" s="12"/>
      <c r="AC109" s="11">
        <f>IF(AB109="",0,IF(AB109="優勝",[2]点数換算表!$B$16,IF(AB109="準優勝",[2]点数換算表!$C$16,IF(AB109="ベスト4",[2]点数換算表!$D$16,IF(AB109="ベスト8",[2]点数換算表!$E$16,IF(AB109="ベスト16",[2]点数換算表!$F$16,IF(AB109="ベスト32",[2]点数換算表!$G$16,"")))))))</f>
        <v>0</v>
      </c>
      <c r="AD109" s="12"/>
      <c r="AE109" s="11">
        <f>IF(AD109="",0,IF(AD109="優勝",[2]点数換算表!$B$17,IF(AD109="準優勝",[2]点数換算表!$C$17,IF(AD109="ベスト4",[2]点数換算表!$D$17,IF(AD109="ベスト8",[2]点数換算表!$E$17,IF(AD109="ベスト16",[2]点数換算表!$F$17,IF(AD109="ベスト32",[2]点数換算表!$G$17,"")))))))</f>
        <v>0</v>
      </c>
      <c r="AF109" s="12"/>
      <c r="AG109" s="11">
        <f>IF(AF109="",0,IF(AF109="優勝",[2]点数換算表!$B$18,IF(AF109="準優勝",[2]点数換算表!$C$18,IF(AF109="ベスト4",[2]点数換算表!$D$18,IF(AF109="ベスト8",[2]点数換算表!$E$18,[2]点数換算表!$F$18)))))</f>
        <v>0</v>
      </c>
      <c r="AH109" s="12"/>
      <c r="AI109" s="11">
        <f>IF(AH109="",0,IF(AH109="優勝",[2]点数換算表!$B$19,IF(AH109="準優勝",[2]点数換算表!$C$19,IF(AH109="ベスト4",[2]点数換算表!$D$19,IF(AH109="ベスト8",[2]点数換算表!$E$19,[2]点数換算表!$F$19)))))</f>
        <v>0</v>
      </c>
    </row>
    <row r="110" spans="1:35">
      <c r="A110" s="13">
        <v>107</v>
      </c>
      <c r="B110" s="12" t="s">
        <v>362</v>
      </c>
      <c r="C110" s="12" t="s">
        <v>332</v>
      </c>
      <c r="D110" s="12">
        <v>2</v>
      </c>
      <c r="E110" s="21" t="s">
        <v>333</v>
      </c>
      <c r="F110" s="27" t="s">
        <v>540</v>
      </c>
      <c r="G110" s="11">
        <f t="shared" si="2"/>
        <v>56</v>
      </c>
      <c r="H110" s="12"/>
      <c r="I110" s="23">
        <f>IF(H110="",0,IF(H110="優勝",[2]点数換算表!$B$2,IF(H110="準優勝",[2]点数換算表!$C$2,IF(H110="ベスト4",[2]点数換算表!$D$2,[2]点数換算表!$E$2))))</f>
        <v>0</v>
      </c>
      <c r="J110" s="12"/>
      <c r="K110" s="11">
        <f>IF(J110="",0,IF(J110="優勝",[2]点数換算表!$B$3,IF(J110="準優勝",[2]点数換算表!$C$3,IF(J110="ベスト4",[2]点数換算表!$D$3,[2]点数換算表!$E$3))))</f>
        <v>0</v>
      </c>
      <c r="L110" s="12" t="s">
        <v>9</v>
      </c>
      <c r="M110" s="11">
        <f>IF(L110="",0,IF(L110="優勝",[2]点数換算表!$B$4,IF(L110="準優勝",[2]点数換算表!$C$4,IF(L110="ベスト4",[2]点数換算表!$D$4,IF(L110="ベスト8",[2]点数換算表!$E$4,IF(L110="ベスト16",[2]点数換算表!$F$4,""))))))</f>
        <v>40</v>
      </c>
      <c r="N110" s="12"/>
      <c r="O110" s="11">
        <f>IF(N110="",0,IF(N110="優勝",[1]点数換算表!$B$5,IF(N110="準優勝",[1]点数換算表!$C$5,IF(N110="ベスト4",[1]点数換算表!$D$5,IF(N110="ベスト8",[1]点数換算表!$E$5,IF(N110="ベスト16",[1]点数換算表!$F$5,IF(N110="ベスト32",[1]点数換算表!$G$5,"")))))))</f>
        <v>0</v>
      </c>
      <c r="P110" s="12"/>
      <c r="Q110" s="11">
        <f>IF(P110="",0,IF(P110="優勝",[2]点数換算表!$B$6,IF(P110="準優勝",[2]点数換算表!$C$6,IF(P110="ベスト4",[2]点数換算表!$D$6,IF(P110="ベスト8",[2]点数換算表!$E$6,IF(P110="ベスト16",[2]点数換算表!$F$6,IF(P110="ベスト32",[2]点数換算表!$G$6,"")))))))</f>
        <v>0</v>
      </c>
      <c r="R110" s="12"/>
      <c r="S110" s="11">
        <f>IF(R110="",0,IF(R110="優勝",[2]点数換算表!$B$7,IF(R110="準優勝",[2]点数換算表!$C$7,IF(R110="ベスト4",[2]点数換算表!$D$7,IF(R110="ベスト8",[2]点数換算表!$E$7,[2]点数換算表!$F$7)))))</f>
        <v>0</v>
      </c>
      <c r="T110" s="12"/>
      <c r="U110" s="11">
        <f>IF(T110="",0,IF(T110="優勝",[2]点数換算表!$B$8,IF(T110="準優勝",[2]点数換算表!$C$8,IF(T110="ベスト4",[2]点数換算表!$D$8,IF(T110="ベスト8",[2]点数換算表!$E$8,[2]点数換算表!$F$8)))))</f>
        <v>0</v>
      </c>
      <c r="V110" s="12"/>
      <c r="W110" s="23">
        <f>IF(V110="",0,IF(V110="優勝",[2]点数換算表!$B$13,IF(V110="準優勝",[2]点数換算表!$C$13,IF(V110="ベスト4",[2]点数換算表!$D$13,[2]点数換算表!$E$13))))</f>
        <v>0</v>
      </c>
      <c r="X110" s="12"/>
      <c r="Y110" s="11">
        <f>IF(X110="",0,IF(X110="優勝",[2]点数換算表!$B$14,IF(X110="準優勝",[2]点数換算表!$C$14,IF(X110="ベスト4",[2]点数換算表!$D$14,[2]点数換算表!$E$14))))</f>
        <v>0</v>
      </c>
      <c r="Z110" s="12" t="s">
        <v>7</v>
      </c>
      <c r="AA110" s="11">
        <f>IF(Z110="",0,IF(Z110="優勝",[2]点数換算表!$B$15,IF(Z110="準優勝",[2]点数換算表!$C$15,IF(Z110="ベスト4",[2]点数換算表!$D$15,IF(Z110="ベスト8",[2]点数換算表!$E$15,IF(Z110="ベスト16",[2]点数換算表!$F$15,""))))))</f>
        <v>16</v>
      </c>
      <c r="AB110" s="12"/>
      <c r="AC110" s="11">
        <f>IF(AB110="",0,IF(AB110="優勝",[2]点数換算表!$B$16,IF(AB110="準優勝",[2]点数換算表!$C$16,IF(AB110="ベスト4",[2]点数換算表!$D$16,IF(AB110="ベスト8",[2]点数換算表!$E$16,IF(AB110="ベスト16",[2]点数換算表!$F$16,IF(AB110="ベスト32",[2]点数換算表!$G$16,"")))))))</f>
        <v>0</v>
      </c>
      <c r="AD110" s="12"/>
      <c r="AE110" s="11">
        <f>IF(AD110="",0,IF(AD110="優勝",[2]点数換算表!$B$17,IF(AD110="準優勝",[2]点数換算表!$C$17,IF(AD110="ベスト4",[2]点数換算表!$D$17,IF(AD110="ベスト8",[2]点数換算表!$E$17,IF(AD110="ベスト16",[2]点数換算表!$F$17,IF(AD110="ベスト32",[2]点数換算表!$G$17,"")))))))</f>
        <v>0</v>
      </c>
      <c r="AF110" s="12"/>
      <c r="AG110" s="11">
        <f>IF(AF110="",0,IF(AF110="優勝",[2]点数換算表!$B$18,IF(AF110="準優勝",[2]点数換算表!$C$18,IF(AF110="ベスト4",[2]点数換算表!$D$18,IF(AF110="ベスト8",[2]点数換算表!$E$18,[2]点数換算表!$F$18)))))</f>
        <v>0</v>
      </c>
      <c r="AH110" s="12"/>
      <c r="AI110" s="11">
        <f>IF(AH110="",0,IF(AH110="優勝",[2]点数換算表!$B$19,IF(AH110="準優勝",[2]点数換算表!$C$19,IF(AH110="ベスト4",[2]点数換算表!$D$19,IF(AH110="ベスト8",[2]点数換算表!$E$19,[2]点数換算表!$F$19)))))</f>
        <v>0</v>
      </c>
    </row>
    <row r="111" spans="1:35">
      <c r="A111" s="13">
        <v>108</v>
      </c>
      <c r="B111" s="12" t="s">
        <v>303</v>
      </c>
      <c r="C111" s="12" t="s">
        <v>288</v>
      </c>
      <c r="D111" s="12">
        <v>3</v>
      </c>
      <c r="E111" s="20" t="s">
        <v>289</v>
      </c>
      <c r="F111" s="27" t="s">
        <v>540</v>
      </c>
      <c r="G111" s="11">
        <f t="shared" si="2"/>
        <v>56</v>
      </c>
      <c r="H111" s="12"/>
      <c r="I111" s="23">
        <f>IF(H111="",0,IF(H111="優勝",[2]点数換算表!$B$2,IF(H111="準優勝",[2]点数換算表!$C$2,IF(H111="ベスト4",[2]点数換算表!$D$2,[2]点数換算表!$E$2))))</f>
        <v>0</v>
      </c>
      <c r="J111" s="12"/>
      <c r="K111" s="11">
        <f>IF(J111="",0,IF(J111="優勝",[2]点数換算表!$B$3,IF(J111="準優勝",[2]点数換算表!$C$3,IF(J111="ベスト4",[2]点数換算表!$D$3,[2]点数換算表!$E$3))))</f>
        <v>0</v>
      </c>
      <c r="L111" s="12" t="s">
        <v>9</v>
      </c>
      <c r="M111" s="11">
        <f>IF(L111="",0,IF(L111="優勝",[2]点数換算表!$B$4,IF(L111="準優勝",[2]点数換算表!$C$4,IF(L111="ベスト4",[2]点数換算表!$D$4,IF(L111="ベスト8",[2]点数換算表!$E$4,IF(L111="ベスト16",[2]点数換算表!$F$4,""))))))</f>
        <v>40</v>
      </c>
      <c r="N111" s="12"/>
      <c r="O111" s="11">
        <f>IF(N111="",0,IF(N111="優勝",[7]点数換算表!$B$5,IF(N111="準優勝",[7]点数換算表!$C$5,IF(N111="ベスト4",[7]点数換算表!$D$5,IF(N111="ベスト8",[7]点数換算表!$E$5,IF(N111="ベスト16",[7]点数換算表!$F$5,IF(N111="ベスト32",[7]点数換算表!$G$5,"")))))))</f>
        <v>0</v>
      </c>
      <c r="P111" s="12"/>
      <c r="Q111" s="11">
        <f>IF(P111="",0,IF(P111="優勝",[2]点数換算表!$B$6,IF(P111="準優勝",[2]点数換算表!$C$6,IF(P111="ベスト4",[2]点数換算表!$D$6,IF(P111="ベスト8",[2]点数換算表!$E$6,IF(P111="ベスト16",[2]点数換算表!$F$6,IF(P111="ベスト32",[2]点数換算表!$G$6,"")))))))</f>
        <v>0</v>
      </c>
      <c r="R111" s="12"/>
      <c r="S111" s="11">
        <f>IF(R111="",0,IF(R111="優勝",[2]点数換算表!$B$7,IF(R111="準優勝",[2]点数換算表!$C$7,IF(R111="ベスト4",[2]点数換算表!$D$7,IF(R111="ベスト8",[2]点数換算表!$E$7,[2]点数換算表!$F$7)))))</f>
        <v>0</v>
      </c>
      <c r="T111" s="12"/>
      <c r="U111" s="11">
        <f>IF(T111="",0,IF(T111="優勝",[2]点数換算表!$B$8,IF(T111="準優勝",[2]点数換算表!$C$8,IF(T111="ベスト4",[2]点数換算表!$D$8,IF(T111="ベスト8",[2]点数換算表!$E$8,[2]点数換算表!$F$8)))))</f>
        <v>0</v>
      </c>
      <c r="V111" s="12"/>
      <c r="W111" s="23">
        <f>IF(V111="",0,IF(V111="優勝",[2]点数換算表!$B$13,IF(V111="準優勝",[2]点数換算表!$C$13,IF(V111="ベスト4",[2]点数換算表!$D$13,[2]点数換算表!$E$13))))</f>
        <v>0</v>
      </c>
      <c r="X111" s="12"/>
      <c r="Y111" s="11">
        <f>IF(X111="",0,IF(X111="優勝",[2]点数換算表!$B$14,IF(X111="準優勝",[2]点数換算表!$C$14,IF(X111="ベスト4",[2]点数換算表!$D$14,[2]点数換算表!$E$14))))</f>
        <v>0</v>
      </c>
      <c r="Z111" s="12" t="s">
        <v>7</v>
      </c>
      <c r="AA111" s="11">
        <f>IF(Z111="",0,IF(Z111="優勝",[2]点数換算表!$B$15,IF(Z111="準優勝",[2]点数換算表!$C$15,IF(Z111="ベスト4",[2]点数換算表!$D$15,IF(Z111="ベスト8",[2]点数換算表!$E$15,IF(Z111="ベスト16",[2]点数換算表!$F$15,""))))))</f>
        <v>16</v>
      </c>
      <c r="AB111" s="12"/>
      <c r="AC111" s="11">
        <f>IF(AB111="",0,IF(AB111="優勝",[2]点数換算表!$B$16,IF(AB111="準優勝",[2]点数換算表!$C$16,IF(AB111="ベスト4",[2]点数換算表!$D$16,IF(AB111="ベスト8",[2]点数換算表!$E$16,IF(AB111="ベスト16",[2]点数換算表!$F$16,IF(AB111="ベスト32",[2]点数換算表!$G$16,"")))))))</f>
        <v>0</v>
      </c>
      <c r="AD111" s="12"/>
      <c r="AE111" s="11">
        <f>IF(AD111="",0,IF(AD111="優勝",[2]点数換算表!$B$17,IF(AD111="準優勝",[2]点数換算表!$C$17,IF(AD111="ベスト4",[2]点数換算表!$D$17,IF(AD111="ベスト8",[2]点数換算表!$E$17,IF(AD111="ベスト16",[2]点数換算表!$F$17,IF(AD111="ベスト32",[2]点数換算表!$G$17,"")))))))</f>
        <v>0</v>
      </c>
      <c r="AF111" s="12"/>
      <c r="AG111" s="11">
        <f>IF(AF111="",0,IF(AF111="優勝",[2]点数換算表!$B$18,IF(AF111="準優勝",[2]点数換算表!$C$18,IF(AF111="ベスト4",[2]点数換算表!$D$18,IF(AF111="ベスト8",[2]点数換算表!$E$18,[2]点数換算表!$F$18)))))</f>
        <v>0</v>
      </c>
      <c r="AH111" s="12"/>
      <c r="AI111" s="11">
        <f>IF(AH111="",0,IF(AH111="優勝",[2]点数換算表!$B$19,IF(AH111="準優勝",[2]点数換算表!$C$19,IF(AH111="ベスト4",[2]点数換算表!$D$19,IF(AH111="ベスト8",[2]点数換算表!$E$19,[2]点数換算表!$F$19)))))</f>
        <v>0</v>
      </c>
    </row>
    <row r="112" spans="1:35">
      <c r="A112" s="13">
        <v>109</v>
      </c>
      <c r="B112" s="12" t="s">
        <v>273</v>
      </c>
      <c r="C112" s="12" t="s">
        <v>249</v>
      </c>
      <c r="D112" s="12">
        <v>2</v>
      </c>
      <c r="E112" s="19" t="s">
        <v>250</v>
      </c>
      <c r="F112" s="27" t="s">
        <v>540</v>
      </c>
      <c r="G112" s="11">
        <f t="shared" si="2"/>
        <v>56</v>
      </c>
      <c r="H112" s="12"/>
      <c r="I112" s="23">
        <f>IF(H112="",0,IF(H112="優勝",[2]点数換算表!$B$2,IF(H112="準優勝",[2]点数換算表!$C$2,IF(H112="ベスト4",[2]点数換算表!$D$2,[2]点数換算表!$E$2))))</f>
        <v>0</v>
      </c>
      <c r="J112" s="12"/>
      <c r="K112" s="11">
        <f>IF(J112="",0,IF(J112="優勝",[2]点数換算表!$B$3,IF(J112="準優勝",[2]点数換算表!$C$3,IF(J112="ベスト4",[2]点数換算表!$D$3,[2]点数換算表!$E$3))))</f>
        <v>0</v>
      </c>
      <c r="L112" s="12" t="s">
        <v>9</v>
      </c>
      <c r="M112" s="11">
        <f>IF(L112="",0,IF(L112="優勝",[2]点数換算表!$B$4,IF(L112="準優勝",[2]点数換算表!$C$4,IF(L112="ベスト4",[2]点数換算表!$D$4,IF(L112="ベスト8",[2]点数換算表!$E$4,IF(L112="ベスト16",[2]点数換算表!$F$4,""))))))</f>
        <v>40</v>
      </c>
      <c r="N112" s="12"/>
      <c r="O112" s="11">
        <f>IF(N112="",0,IF(N112="優勝",[4]点数換算表!$B$5,IF(N112="準優勝",[4]点数換算表!$C$5,IF(N112="ベスト4",[4]点数換算表!$D$5,IF(N112="ベスト8",[4]点数換算表!$E$5,IF(N112="ベスト16",[4]点数換算表!$F$5,IF(N112="ベスト32",[4]点数換算表!$G$5,"")))))))</f>
        <v>0</v>
      </c>
      <c r="P112" s="12"/>
      <c r="Q112" s="11">
        <f>IF(P112="",0,IF(P112="優勝",[2]点数換算表!$B$6,IF(P112="準優勝",[2]点数換算表!$C$6,IF(P112="ベスト4",[2]点数換算表!$D$6,IF(P112="ベスト8",[2]点数換算表!$E$6,IF(P112="ベスト16",[2]点数換算表!$F$6,IF(P112="ベスト32",[2]点数換算表!$G$6,"")))))))</f>
        <v>0</v>
      </c>
      <c r="R112" s="12"/>
      <c r="S112" s="11">
        <f>IF(R112="",0,IF(R112="優勝",[2]点数換算表!$B$7,IF(R112="準優勝",[2]点数換算表!$C$7,IF(R112="ベスト4",[2]点数換算表!$D$7,IF(R112="ベスト8",[2]点数換算表!$E$7,[2]点数換算表!$F$7)))))</f>
        <v>0</v>
      </c>
      <c r="T112" s="12"/>
      <c r="U112" s="11">
        <f>IF(T112="",0,IF(T112="優勝",[2]点数換算表!$B$8,IF(T112="準優勝",[2]点数換算表!$C$8,IF(T112="ベスト4",[2]点数換算表!$D$8,IF(T112="ベスト8",[2]点数換算表!$E$8,[2]点数換算表!$F$8)))))</f>
        <v>0</v>
      </c>
      <c r="V112" s="12"/>
      <c r="W112" s="23">
        <f>IF(V112="",0,IF(V112="優勝",[2]点数換算表!$B$13,IF(V112="準優勝",[2]点数換算表!$C$13,IF(V112="ベスト4",[2]点数換算表!$D$13,[2]点数換算表!$E$13))))</f>
        <v>0</v>
      </c>
      <c r="X112" s="12"/>
      <c r="Y112" s="11">
        <f>IF(X112="",0,IF(X112="優勝",[2]点数換算表!$B$14,IF(X112="準優勝",[2]点数換算表!$C$14,IF(X112="ベスト4",[2]点数換算表!$D$14,[2]点数換算表!$E$14))))</f>
        <v>0</v>
      </c>
      <c r="Z112" s="12" t="s">
        <v>7</v>
      </c>
      <c r="AA112" s="11">
        <f>IF(Z112="",0,IF(Z112="優勝",[2]点数換算表!$B$15,IF(Z112="準優勝",[2]点数換算表!$C$15,IF(Z112="ベスト4",[2]点数換算表!$D$15,IF(Z112="ベスト8",[2]点数換算表!$E$15,IF(Z112="ベスト16",[2]点数換算表!$F$15,""))))))</f>
        <v>16</v>
      </c>
      <c r="AB112" s="12"/>
      <c r="AC112" s="11">
        <f>IF(AB112="",0,IF(AB112="優勝",[2]点数換算表!$B$16,IF(AB112="準優勝",[2]点数換算表!$C$16,IF(AB112="ベスト4",[2]点数換算表!$D$16,IF(AB112="ベスト8",[2]点数換算表!$E$16,IF(AB112="ベスト16",[2]点数換算表!$F$16,IF(AB112="ベスト32",[2]点数換算表!$G$16,"")))))))</f>
        <v>0</v>
      </c>
      <c r="AD112" s="12"/>
      <c r="AE112" s="11">
        <f>IF(AD112="",0,IF(AD112="優勝",[2]点数換算表!$B$17,IF(AD112="準優勝",[2]点数換算表!$C$17,IF(AD112="ベスト4",[2]点数換算表!$D$17,IF(AD112="ベスト8",[2]点数換算表!$E$17,IF(AD112="ベスト16",[2]点数換算表!$F$17,IF(AD112="ベスト32",[2]点数換算表!$G$17,"")))))))</f>
        <v>0</v>
      </c>
      <c r="AF112" s="12"/>
      <c r="AG112" s="11">
        <f>IF(AF112="",0,IF(AF112="優勝",[2]点数換算表!$B$18,IF(AF112="準優勝",[2]点数換算表!$C$18,IF(AF112="ベスト4",[2]点数換算表!$D$18,IF(AF112="ベスト8",[2]点数換算表!$E$18,[2]点数換算表!$F$18)))))</f>
        <v>0</v>
      </c>
      <c r="AH112" s="12"/>
      <c r="AI112" s="11">
        <f>IF(AH112="",0,IF(AH112="優勝",[2]点数換算表!$B$19,IF(AH112="準優勝",[2]点数換算表!$C$19,IF(AH112="ベスト4",[2]点数換算表!$D$19,IF(AH112="ベスト8",[2]点数換算表!$E$19,[2]点数換算表!$F$19)))))</f>
        <v>0</v>
      </c>
    </row>
    <row r="113" spans="1:35">
      <c r="A113" s="13">
        <v>110</v>
      </c>
      <c r="B113" s="12" t="s">
        <v>274</v>
      </c>
      <c r="C113" s="12" t="s">
        <v>249</v>
      </c>
      <c r="D113" s="12">
        <v>2</v>
      </c>
      <c r="E113" s="19" t="s">
        <v>250</v>
      </c>
      <c r="F113" s="27" t="s">
        <v>540</v>
      </c>
      <c r="G113" s="11">
        <f t="shared" si="2"/>
        <v>56</v>
      </c>
      <c r="H113" s="12"/>
      <c r="I113" s="23">
        <f>IF(H113="",0,IF(H113="優勝",[2]点数換算表!$B$2,IF(H113="準優勝",[2]点数換算表!$C$2,IF(H113="ベスト4",[2]点数換算表!$D$2,[2]点数換算表!$E$2))))</f>
        <v>0</v>
      </c>
      <c r="J113" s="12"/>
      <c r="K113" s="11">
        <f>IF(J113="",0,IF(J113="優勝",[2]点数換算表!$B$3,IF(J113="準優勝",[2]点数換算表!$C$3,IF(J113="ベスト4",[2]点数換算表!$D$3,[2]点数換算表!$E$3))))</f>
        <v>0</v>
      </c>
      <c r="L113" s="12" t="s">
        <v>9</v>
      </c>
      <c r="M113" s="11">
        <f>IF(L113="",0,IF(L113="優勝",[2]点数換算表!$B$4,IF(L113="準優勝",[2]点数換算表!$C$4,IF(L113="ベスト4",[2]点数換算表!$D$4,IF(L113="ベスト8",[2]点数換算表!$E$4,IF(L113="ベスト16",[2]点数換算表!$F$4,""))))))</f>
        <v>40</v>
      </c>
      <c r="N113" s="12"/>
      <c r="O113" s="11">
        <f>IF(N113="",0,IF(N113="優勝",[4]点数換算表!$B$5,IF(N113="準優勝",[4]点数換算表!$C$5,IF(N113="ベスト4",[4]点数換算表!$D$5,IF(N113="ベスト8",[4]点数換算表!$E$5,IF(N113="ベスト16",[4]点数換算表!$F$5,IF(N113="ベスト32",[4]点数換算表!$G$5,"")))))))</f>
        <v>0</v>
      </c>
      <c r="P113" s="12"/>
      <c r="Q113" s="11">
        <f>IF(P113="",0,IF(P113="優勝",[2]点数換算表!$B$6,IF(P113="準優勝",[2]点数換算表!$C$6,IF(P113="ベスト4",[2]点数換算表!$D$6,IF(P113="ベスト8",[2]点数換算表!$E$6,IF(P113="ベスト16",[2]点数換算表!$F$6,IF(P113="ベスト32",[2]点数換算表!$G$6,"")))))))</f>
        <v>0</v>
      </c>
      <c r="R113" s="12"/>
      <c r="S113" s="11">
        <f>IF(R113="",0,IF(R113="優勝",[2]点数換算表!$B$7,IF(R113="準優勝",[2]点数換算表!$C$7,IF(R113="ベスト4",[2]点数換算表!$D$7,IF(R113="ベスト8",[2]点数換算表!$E$7,[2]点数換算表!$F$7)))))</f>
        <v>0</v>
      </c>
      <c r="T113" s="12"/>
      <c r="U113" s="11">
        <f>IF(T113="",0,IF(T113="優勝",[2]点数換算表!$B$8,IF(T113="準優勝",[2]点数換算表!$C$8,IF(T113="ベスト4",[2]点数換算表!$D$8,IF(T113="ベスト8",[2]点数換算表!$E$8,[2]点数換算表!$F$8)))))</f>
        <v>0</v>
      </c>
      <c r="V113" s="12"/>
      <c r="W113" s="23">
        <f>IF(V113="",0,IF(V113="優勝",[2]点数換算表!$B$13,IF(V113="準優勝",[2]点数換算表!$C$13,IF(V113="ベスト4",[2]点数換算表!$D$13,[2]点数換算表!$E$13))))</f>
        <v>0</v>
      </c>
      <c r="X113" s="12"/>
      <c r="Y113" s="11">
        <f>IF(X113="",0,IF(X113="優勝",[2]点数換算表!$B$14,IF(X113="準優勝",[2]点数換算表!$C$14,IF(X113="ベスト4",[2]点数換算表!$D$14,[2]点数換算表!$E$14))))</f>
        <v>0</v>
      </c>
      <c r="Z113" s="12" t="s">
        <v>7</v>
      </c>
      <c r="AA113" s="11">
        <f>IF(Z113="",0,IF(Z113="優勝",[2]点数換算表!$B$15,IF(Z113="準優勝",[2]点数換算表!$C$15,IF(Z113="ベスト4",[2]点数換算表!$D$15,IF(Z113="ベスト8",[2]点数換算表!$E$15,IF(Z113="ベスト16",[2]点数換算表!$F$15,""))))))</f>
        <v>16</v>
      </c>
      <c r="AB113" s="12"/>
      <c r="AC113" s="11">
        <f>IF(AB113="",0,IF(AB113="優勝",[2]点数換算表!$B$16,IF(AB113="準優勝",[2]点数換算表!$C$16,IF(AB113="ベスト4",[2]点数換算表!$D$16,IF(AB113="ベスト8",[2]点数換算表!$E$16,IF(AB113="ベスト16",[2]点数換算表!$F$16,IF(AB113="ベスト32",[2]点数換算表!$G$16,"")))))))</f>
        <v>0</v>
      </c>
      <c r="AD113" s="12"/>
      <c r="AE113" s="11">
        <f>IF(AD113="",0,IF(AD113="優勝",[2]点数換算表!$B$17,IF(AD113="準優勝",[2]点数換算表!$C$17,IF(AD113="ベスト4",[2]点数換算表!$D$17,IF(AD113="ベスト8",[2]点数換算表!$E$17,IF(AD113="ベスト16",[2]点数換算表!$F$17,IF(AD113="ベスト32",[2]点数換算表!$G$17,"")))))))</f>
        <v>0</v>
      </c>
      <c r="AF113" s="12"/>
      <c r="AG113" s="11">
        <f>IF(AF113="",0,IF(AF113="優勝",[2]点数換算表!$B$18,IF(AF113="準優勝",[2]点数換算表!$C$18,IF(AF113="ベスト4",[2]点数換算表!$D$18,IF(AF113="ベスト8",[2]点数換算表!$E$18,[2]点数換算表!$F$18)))))</f>
        <v>0</v>
      </c>
      <c r="AH113" s="12"/>
      <c r="AI113" s="11">
        <f>IF(AH113="",0,IF(AH113="優勝",[2]点数換算表!$B$19,IF(AH113="準優勝",[2]点数換算表!$C$19,IF(AH113="ベスト4",[2]点数換算表!$D$19,IF(AH113="ベスト8",[2]点数換算表!$E$19,[2]点数換算表!$F$19)))))</f>
        <v>0</v>
      </c>
    </row>
    <row r="114" spans="1:35">
      <c r="A114" s="13">
        <v>111</v>
      </c>
      <c r="B114" s="12" t="s">
        <v>316</v>
      </c>
      <c r="C114" s="12" t="s">
        <v>302</v>
      </c>
      <c r="D114" s="12">
        <v>2</v>
      </c>
      <c r="E114" s="20" t="s">
        <v>289</v>
      </c>
      <c r="F114" s="27" t="s">
        <v>540</v>
      </c>
      <c r="G114" s="11">
        <f t="shared" si="2"/>
        <v>56</v>
      </c>
      <c r="H114" s="12"/>
      <c r="I114" s="23">
        <f>IF(H114="",0,IF(H114="優勝",[2]点数換算表!$B$2,IF(H114="準優勝",[2]点数換算表!$C$2,IF(H114="ベスト4",[2]点数換算表!$D$2,[2]点数換算表!$E$2))))</f>
        <v>0</v>
      </c>
      <c r="J114" s="12"/>
      <c r="K114" s="11">
        <f>IF(J114="",0,IF(J114="優勝",[2]点数換算表!$B$3,IF(J114="準優勝",[2]点数換算表!$C$3,IF(J114="ベスト4",[2]点数換算表!$D$3,[2]点数換算表!$E$3))))</f>
        <v>0</v>
      </c>
      <c r="L114" s="12" t="s">
        <v>9</v>
      </c>
      <c r="M114" s="11">
        <f>IF(L114="",0,IF(L114="優勝",[2]点数換算表!$B$4,IF(L114="準優勝",[2]点数換算表!$C$4,IF(L114="ベスト4",[2]点数換算表!$D$4,IF(L114="ベスト8",[2]点数換算表!$E$4,IF(L114="ベスト16",[2]点数換算表!$F$4,""))))))</f>
        <v>40</v>
      </c>
      <c r="N114" s="12"/>
      <c r="O114" s="11">
        <f>IF(N114="",0,IF(N114="優勝",[7]点数換算表!$B$5,IF(N114="準優勝",[7]点数換算表!$C$5,IF(N114="ベスト4",[7]点数換算表!$D$5,IF(N114="ベスト8",[7]点数換算表!$E$5,IF(N114="ベスト16",[7]点数換算表!$F$5,IF(N114="ベスト32",[7]点数換算表!$G$5,"")))))))</f>
        <v>0</v>
      </c>
      <c r="P114" s="12"/>
      <c r="Q114" s="11">
        <f>IF(P114="",0,IF(P114="優勝",[2]点数換算表!$B$6,IF(P114="準優勝",[2]点数換算表!$C$6,IF(P114="ベスト4",[2]点数換算表!$D$6,IF(P114="ベスト8",[2]点数換算表!$E$6,IF(P114="ベスト16",[2]点数換算表!$F$6,IF(P114="ベスト32",[2]点数換算表!$G$6,"")))))))</f>
        <v>0</v>
      </c>
      <c r="R114" s="12"/>
      <c r="S114" s="11">
        <f>IF(R114="",0,IF(R114="優勝",[2]点数換算表!$B$7,IF(R114="準優勝",[2]点数換算表!$C$7,IF(R114="ベスト4",[2]点数換算表!$D$7,IF(R114="ベスト8",[2]点数換算表!$E$7,[2]点数換算表!$F$7)))))</f>
        <v>0</v>
      </c>
      <c r="T114" s="12"/>
      <c r="U114" s="11">
        <f>IF(T114="",0,IF(T114="優勝",[2]点数換算表!$B$8,IF(T114="準優勝",[2]点数換算表!$C$8,IF(T114="ベスト4",[2]点数換算表!$D$8,IF(T114="ベスト8",[2]点数換算表!$E$8,[2]点数換算表!$F$8)))))</f>
        <v>0</v>
      </c>
      <c r="V114" s="12"/>
      <c r="W114" s="23">
        <f>IF(V114="",0,IF(V114="優勝",[2]点数換算表!$B$13,IF(V114="準優勝",[2]点数換算表!$C$13,IF(V114="ベスト4",[2]点数換算表!$D$13,[2]点数換算表!$E$13))))</f>
        <v>0</v>
      </c>
      <c r="X114" s="12"/>
      <c r="Y114" s="11">
        <f>IF(X114="",0,IF(X114="優勝",[2]点数換算表!$B$14,IF(X114="準優勝",[2]点数換算表!$C$14,IF(X114="ベスト4",[2]点数換算表!$D$14,[2]点数換算表!$E$14))))</f>
        <v>0</v>
      </c>
      <c r="Z114" s="12" t="s">
        <v>7</v>
      </c>
      <c r="AA114" s="11">
        <f>IF(Z114="",0,IF(Z114="優勝",[2]点数換算表!$B$15,IF(Z114="準優勝",[2]点数換算表!$C$15,IF(Z114="ベスト4",[2]点数換算表!$D$15,IF(Z114="ベスト8",[2]点数換算表!$E$15,IF(Z114="ベスト16",[2]点数換算表!$F$15,""))))))</f>
        <v>16</v>
      </c>
      <c r="AB114" s="12"/>
      <c r="AC114" s="11">
        <f>IF(AB114="",0,IF(AB114="優勝",[2]点数換算表!$B$16,IF(AB114="準優勝",[2]点数換算表!$C$16,IF(AB114="ベスト4",[2]点数換算表!$D$16,IF(AB114="ベスト8",[2]点数換算表!$E$16,IF(AB114="ベスト16",[2]点数換算表!$F$16,IF(AB114="ベスト32",[2]点数換算表!$G$16,"")))))))</f>
        <v>0</v>
      </c>
      <c r="AD114" s="12"/>
      <c r="AE114" s="11">
        <f>IF(AD114="",0,IF(AD114="優勝",[2]点数換算表!$B$17,IF(AD114="準優勝",[2]点数換算表!$C$17,IF(AD114="ベスト4",[2]点数換算表!$D$17,IF(AD114="ベスト8",[2]点数換算表!$E$17,IF(AD114="ベスト16",[2]点数換算表!$F$17,IF(AD114="ベスト32",[2]点数換算表!$G$17,"")))))))</f>
        <v>0</v>
      </c>
      <c r="AF114" s="12"/>
      <c r="AG114" s="11">
        <f>IF(AF114="",0,IF(AF114="優勝",[2]点数換算表!$B$18,IF(AF114="準優勝",[2]点数換算表!$C$18,IF(AF114="ベスト4",[2]点数換算表!$D$18,IF(AF114="ベスト8",[2]点数換算表!$E$18,[2]点数換算表!$F$18)))))</f>
        <v>0</v>
      </c>
      <c r="AH114" s="12"/>
      <c r="AI114" s="11">
        <f>IF(AH114="",0,IF(AH114="優勝",[2]点数換算表!$B$19,IF(AH114="準優勝",[2]点数換算表!$C$19,IF(AH114="ベスト4",[2]点数換算表!$D$19,IF(AH114="ベスト8",[2]点数換算表!$E$19,[2]点数換算表!$F$19)))))</f>
        <v>0</v>
      </c>
    </row>
    <row r="115" spans="1:35">
      <c r="A115" s="13">
        <v>112</v>
      </c>
      <c r="B115" s="12" t="s">
        <v>720</v>
      </c>
      <c r="C115" s="12" t="s">
        <v>697</v>
      </c>
      <c r="D115" s="12">
        <v>2</v>
      </c>
      <c r="E115" s="18" t="s">
        <v>179</v>
      </c>
      <c r="F115" s="27" t="s">
        <v>540</v>
      </c>
      <c r="G115" s="11">
        <f t="shared" si="2"/>
        <v>50</v>
      </c>
      <c r="H115" s="12"/>
      <c r="I115" s="23">
        <f>IF(H115="",0,IF(H115="優勝",[2]点数換算表!$B$2,IF(H115="準優勝",[2]点数換算表!$C$2,IF(H115="ベスト4",[2]点数換算表!$D$2,[2]点数換算表!$E$2))))</f>
        <v>0</v>
      </c>
      <c r="J115" s="12"/>
      <c r="K115" s="11">
        <f>IF(J115="",0,IF(J115="優勝",[2]点数換算表!$B$3,IF(J115="準優勝",[2]点数換算表!$C$3,IF(J115="ベスト4",[2]点数換算表!$D$3,[2]点数換算表!$E$3))))</f>
        <v>0</v>
      </c>
      <c r="L115" s="12"/>
      <c r="M115" s="11">
        <f>IF(L115="",0,IF(L115="優勝",[2]点数換算表!$B$4,IF(L115="準優勝",[2]点数換算表!$C$4,IF(L115="ベスト4",[2]点数換算表!$D$4,IF(L115="ベスト8",[2]点数換算表!$E$4,IF(L115="ベスト16",[2]点数換算表!$F$4,""))))))</f>
        <v>0</v>
      </c>
      <c r="N115" s="12" t="s">
        <v>135</v>
      </c>
      <c r="O115" s="11">
        <f>IF(N115="",0,IF(N115="優勝",点数換算表!$B$5,IF(N115="準優勝",点数換算表!$C$5,IF(N115="ベスト4",点数換算表!$D$5,IF(N115="ベスト8",点数換算表!$E$5,IF(N115="ベスト16",点数換算表!$F$5,IF(N115="ベスト32",点数換算表!$G$5,"")))))))</f>
        <v>50</v>
      </c>
      <c r="P115" s="12"/>
      <c r="Q115" s="11">
        <f>IF(P115="",0,IF(P115="優勝",[2]点数換算表!$B$6,IF(P115="準優勝",[2]点数換算表!$C$6,IF(P115="ベスト4",[2]点数換算表!$D$6,IF(P115="ベスト8",[2]点数換算表!$E$6,IF(P115="ベスト16",[2]点数換算表!$F$6,IF(P115="ベスト32",[2]点数換算表!$G$6,"")))))))</f>
        <v>0</v>
      </c>
      <c r="R115" s="12"/>
      <c r="S115" s="11">
        <f>IF(R115="",0,IF(R115="優勝",[2]点数換算表!$B$7,IF(R115="準優勝",[2]点数換算表!$C$7,IF(R115="ベスト4",[2]点数換算表!$D$7,IF(R115="ベスト8",[2]点数換算表!$E$7,[2]点数換算表!$F$7)))))</f>
        <v>0</v>
      </c>
      <c r="T115" s="12"/>
      <c r="U115" s="11">
        <f>IF(T115="",0,IF(T115="優勝",[2]点数換算表!$B$8,IF(T115="準優勝",[2]点数換算表!$C$8,IF(T115="ベスト4",[2]点数換算表!$D$8,IF(T115="ベスト8",[2]点数換算表!$E$8,[2]点数換算表!$F$8)))))</f>
        <v>0</v>
      </c>
      <c r="V115" s="12"/>
      <c r="W115" s="23">
        <f>IF(V115="",0,IF(V115="優勝",[2]点数換算表!$B$13,IF(V115="準優勝",[2]点数換算表!$C$13,IF(V115="ベスト4",[2]点数換算表!$D$13,[2]点数換算表!$E$13))))</f>
        <v>0</v>
      </c>
      <c r="X115" s="12"/>
      <c r="Y115" s="11">
        <f>IF(X115="",0,IF(X115="優勝",[2]点数換算表!$B$14,IF(X115="準優勝",[2]点数換算表!$C$14,IF(X115="ベスト4",[2]点数換算表!$D$14,[2]点数換算表!$E$14))))</f>
        <v>0</v>
      </c>
      <c r="Z115" s="12"/>
      <c r="AA115" s="11">
        <f>IF(Z115="",0,IF(Z115="優勝",[2]点数換算表!$B$15,IF(Z115="準優勝",[2]点数換算表!$C$15,IF(Z115="ベスト4",[2]点数換算表!$D$15,IF(Z115="ベスト8",[2]点数換算表!$E$15,IF(Z115="ベスト16",[2]点数換算表!$F$15,""))))))</f>
        <v>0</v>
      </c>
      <c r="AB115" s="12"/>
      <c r="AC115" s="11">
        <f>IF(AB115="",0,IF(AB115="優勝",[2]点数換算表!$B$16,IF(AB115="準優勝",[2]点数換算表!$C$16,IF(AB115="ベスト4",[2]点数換算表!$D$16,IF(AB115="ベスト8",[2]点数換算表!$E$16,IF(AB115="ベスト16",[2]点数換算表!$F$16,IF(AB115="ベスト32",[2]点数換算表!$G$16,"")))))))</f>
        <v>0</v>
      </c>
      <c r="AD115" s="12"/>
      <c r="AE115" s="11">
        <f>IF(AD115="",0,IF(AD115="優勝",[2]点数換算表!$B$17,IF(AD115="準優勝",[2]点数換算表!$C$17,IF(AD115="ベスト4",[2]点数換算表!$D$17,IF(AD115="ベスト8",[2]点数換算表!$E$17,IF(AD115="ベスト16",[2]点数換算表!$F$17,IF(AD115="ベスト32",[2]点数換算表!$G$17,"")))))))</f>
        <v>0</v>
      </c>
      <c r="AF115" s="12"/>
      <c r="AG115" s="11">
        <f>IF(AF115="",0,IF(AF115="優勝",[2]点数換算表!$B$18,IF(AF115="準優勝",[2]点数換算表!$C$18,IF(AF115="ベスト4",[2]点数換算表!$D$18,IF(AF115="ベスト8",[2]点数換算表!$E$18,[2]点数換算表!$F$18)))))</f>
        <v>0</v>
      </c>
      <c r="AH115" s="12"/>
      <c r="AI115" s="11">
        <f>IF(AH115="",0,IF(AH115="優勝",[2]点数換算表!$B$19,IF(AH115="準優勝",[2]点数換算表!$C$19,IF(AH115="ベスト4",[2]点数換算表!$D$19,IF(AH115="ベスト8",[2]点数換算表!$E$19,[2]点数換算表!$F$19)))))</f>
        <v>0</v>
      </c>
    </row>
    <row r="116" spans="1:35">
      <c r="A116" s="13">
        <v>113</v>
      </c>
      <c r="B116" s="12" t="s">
        <v>721</v>
      </c>
      <c r="C116" s="12" t="s">
        <v>697</v>
      </c>
      <c r="D116" s="12">
        <v>2</v>
      </c>
      <c r="E116" s="18" t="s">
        <v>179</v>
      </c>
      <c r="F116" s="27" t="s">
        <v>540</v>
      </c>
      <c r="G116" s="11">
        <f t="shared" si="2"/>
        <v>50</v>
      </c>
      <c r="H116" s="12"/>
      <c r="I116" s="23">
        <f>IF(H116="",0,IF(H116="優勝",[2]点数換算表!$B$2,IF(H116="準優勝",[2]点数換算表!$C$2,IF(H116="ベスト4",[2]点数換算表!$D$2,[2]点数換算表!$E$2))))</f>
        <v>0</v>
      </c>
      <c r="J116" s="12"/>
      <c r="K116" s="11">
        <f>IF(J116="",0,IF(J116="優勝",[2]点数換算表!$B$3,IF(J116="準優勝",[2]点数換算表!$C$3,IF(J116="ベスト4",[2]点数換算表!$D$3,[2]点数換算表!$E$3))))</f>
        <v>0</v>
      </c>
      <c r="L116" s="12"/>
      <c r="M116" s="11">
        <f>IF(L116="",0,IF(L116="優勝",[2]点数換算表!$B$4,IF(L116="準優勝",[2]点数換算表!$C$4,IF(L116="ベスト4",[2]点数換算表!$D$4,IF(L116="ベスト8",[2]点数換算表!$E$4,IF(L116="ベスト16",[2]点数換算表!$F$4,""))))))</f>
        <v>0</v>
      </c>
      <c r="N116" s="12" t="s">
        <v>135</v>
      </c>
      <c r="O116" s="11">
        <f>IF(N116="",0,IF(N116="優勝",点数換算表!$B$5,IF(N116="準優勝",点数換算表!$C$5,IF(N116="ベスト4",点数換算表!$D$5,IF(N116="ベスト8",点数換算表!$E$5,IF(N116="ベスト16",点数換算表!$F$5,IF(N116="ベスト32",点数換算表!$G$5,"")))))))</f>
        <v>50</v>
      </c>
      <c r="P116" s="12"/>
      <c r="Q116" s="11">
        <f>IF(P116="",0,IF(P116="優勝",[2]点数換算表!$B$6,IF(P116="準優勝",[2]点数換算表!$C$6,IF(P116="ベスト4",[2]点数換算表!$D$6,IF(P116="ベスト8",[2]点数換算表!$E$6,IF(P116="ベスト16",[2]点数換算表!$F$6,IF(P116="ベスト32",[2]点数換算表!$G$6,"")))))))</f>
        <v>0</v>
      </c>
      <c r="R116" s="12"/>
      <c r="S116" s="11">
        <f>IF(R116="",0,IF(R116="優勝",[2]点数換算表!$B$7,IF(R116="準優勝",[2]点数換算表!$C$7,IF(R116="ベスト4",[2]点数換算表!$D$7,IF(R116="ベスト8",[2]点数換算表!$E$7,[2]点数換算表!$F$7)))))</f>
        <v>0</v>
      </c>
      <c r="T116" s="12"/>
      <c r="U116" s="11">
        <f>IF(T116="",0,IF(T116="優勝",[2]点数換算表!$B$8,IF(T116="準優勝",[2]点数換算表!$C$8,IF(T116="ベスト4",[2]点数換算表!$D$8,IF(T116="ベスト8",[2]点数換算表!$E$8,[2]点数換算表!$F$8)))))</f>
        <v>0</v>
      </c>
      <c r="V116" s="12"/>
      <c r="W116" s="23">
        <f>IF(V116="",0,IF(V116="優勝",[2]点数換算表!$B$13,IF(V116="準優勝",[2]点数換算表!$C$13,IF(V116="ベスト4",[2]点数換算表!$D$13,[2]点数換算表!$E$13))))</f>
        <v>0</v>
      </c>
      <c r="X116" s="12"/>
      <c r="Y116" s="11">
        <f>IF(X116="",0,IF(X116="優勝",[2]点数換算表!$B$14,IF(X116="準優勝",[2]点数換算表!$C$14,IF(X116="ベスト4",[2]点数換算表!$D$14,[2]点数換算表!$E$14))))</f>
        <v>0</v>
      </c>
      <c r="Z116" s="12"/>
      <c r="AA116" s="11">
        <f>IF(Z116="",0,IF(Z116="優勝",[2]点数換算表!$B$15,IF(Z116="準優勝",[2]点数換算表!$C$15,IF(Z116="ベスト4",[2]点数換算表!$D$15,IF(Z116="ベスト8",[2]点数換算表!$E$15,IF(Z116="ベスト16",[2]点数換算表!$F$15,""))))))</f>
        <v>0</v>
      </c>
      <c r="AB116" s="12"/>
      <c r="AC116" s="11">
        <f>IF(AB116="",0,IF(AB116="優勝",[2]点数換算表!$B$16,IF(AB116="準優勝",[2]点数換算表!$C$16,IF(AB116="ベスト4",[2]点数換算表!$D$16,IF(AB116="ベスト8",[2]点数換算表!$E$16,IF(AB116="ベスト16",[2]点数換算表!$F$16,IF(AB116="ベスト32",[2]点数換算表!$G$16,"")))))))</f>
        <v>0</v>
      </c>
      <c r="AD116" s="12"/>
      <c r="AE116" s="11">
        <f>IF(AD116="",0,IF(AD116="優勝",[2]点数換算表!$B$17,IF(AD116="準優勝",[2]点数換算表!$C$17,IF(AD116="ベスト4",[2]点数換算表!$D$17,IF(AD116="ベスト8",[2]点数換算表!$E$17,IF(AD116="ベスト16",[2]点数換算表!$F$17,IF(AD116="ベスト32",[2]点数換算表!$G$17,"")))))))</f>
        <v>0</v>
      </c>
      <c r="AF116" s="12"/>
      <c r="AG116" s="11">
        <f>IF(AF116="",0,IF(AF116="優勝",[2]点数換算表!$B$18,IF(AF116="準優勝",[2]点数換算表!$C$18,IF(AF116="ベスト4",[2]点数換算表!$D$18,IF(AF116="ベスト8",[2]点数換算表!$E$18,[2]点数換算表!$F$18)))))</f>
        <v>0</v>
      </c>
      <c r="AH116" s="12"/>
      <c r="AI116" s="11">
        <f>IF(AH116="",0,IF(AH116="優勝",[2]点数換算表!$B$19,IF(AH116="準優勝",[2]点数換算表!$C$19,IF(AH116="ベスト4",[2]点数換算表!$D$19,IF(AH116="ベスト8",[2]点数換算表!$E$19,[2]点数換算表!$F$19)))))</f>
        <v>0</v>
      </c>
    </row>
    <row r="117" spans="1:35">
      <c r="A117" s="13">
        <v>114</v>
      </c>
      <c r="B117" s="12" t="s">
        <v>722</v>
      </c>
      <c r="C117" s="12" t="s">
        <v>697</v>
      </c>
      <c r="D117" s="12">
        <v>3</v>
      </c>
      <c r="E117" s="18" t="s">
        <v>179</v>
      </c>
      <c r="F117" s="27" t="s">
        <v>540</v>
      </c>
      <c r="G117" s="11">
        <f t="shared" si="2"/>
        <v>50</v>
      </c>
      <c r="H117" s="12"/>
      <c r="I117" s="23">
        <f>IF(H117="",0,IF(H117="優勝",[2]点数換算表!$B$2,IF(H117="準優勝",[2]点数換算表!$C$2,IF(H117="ベスト4",[2]点数換算表!$D$2,[2]点数換算表!$E$2))))</f>
        <v>0</v>
      </c>
      <c r="J117" s="12"/>
      <c r="K117" s="11">
        <f>IF(J117="",0,IF(J117="優勝",[2]点数換算表!$B$3,IF(J117="準優勝",[2]点数換算表!$C$3,IF(J117="ベスト4",[2]点数換算表!$D$3,[2]点数換算表!$E$3))))</f>
        <v>0</v>
      </c>
      <c r="L117" s="12"/>
      <c r="M117" s="11">
        <f>IF(L117="",0,IF(L117="優勝",[2]点数換算表!$B$4,IF(L117="準優勝",[2]点数換算表!$C$4,IF(L117="ベスト4",[2]点数換算表!$D$4,IF(L117="ベスト8",[2]点数換算表!$E$4,IF(L117="ベスト16",[2]点数換算表!$F$4,""))))))</f>
        <v>0</v>
      </c>
      <c r="N117" s="12" t="s">
        <v>135</v>
      </c>
      <c r="O117" s="11">
        <f>IF(N117="",0,IF(N117="優勝",点数換算表!$B$5,IF(N117="準優勝",点数換算表!$C$5,IF(N117="ベスト4",点数換算表!$D$5,IF(N117="ベスト8",点数換算表!$E$5,IF(N117="ベスト16",点数換算表!$F$5,IF(N117="ベスト32",点数換算表!$G$5,"")))))))</f>
        <v>50</v>
      </c>
      <c r="P117" s="12"/>
      <c r="Q117" s="11">
        <f>IF(P117="",0,IF(P117="優勝",[2]点数換算表!$B$6,IF(P117="準優勝",[2]点数換算表!$C$6,IF(P117="ベスト4",[2]点数換算表!$D$6,IF(P117="ベスト8",[2]点数換算表!$E$6,IF(P117="ベスト16",[2]点数換算表!$F$6,IF(P117="ベスト32",[2]点数換算表!$G$6,"")))))))</f>
        <v>0</v>
      </c>
      <c r="R117" s="12"/>
      <c r="S117" s="11">
        <f>IF(R117="",0,IF(R117="優勝",[2]点数換算表!$B$7,IF(R117="準優勝",[2]点数換算表!$C$7,IF(R117="ベスト4",[2]点数換算表!$D$7,IF(R117="ベスト8",[2]点数換算表!$E$7,[2]点数換算表!$F$7)))))</f>
        <v>0</v>
      </c>
      <c r="T117" s="12"/>
      <c r="U117" s="11">
        <f>IF(T117="",0,IF(T117="優勝",[2]点数換算表!$B$8,IF(T117="準優勝",[2]点数換算表!$C$8,IF(T117="ベスト4",[2]点数換算表!$D$8,IF(T117="ベスト8",[2]点数換算表!$E$8,[2]点数換算表!$F$8)))))</f>
        <v>0</v>
      </c>
      <c r="V117" s="12"/>
      <c r="W117" s="23">
        <f>IF(V117="",0,IF(V117="優勝",[2]点数換算表!$B$13,IF(V117="準優勝",[2]点数換算表!$C$13,IF(V117="ベスト4",[2]点数換算表!$D$13,[2]点数換算表!$E$13))))</f>
        <v>0</v>
      </c>
      <c r="X117" s="12"/>
      <c r="Y117" s="11">
        <f>IF(X117="",0,IF(X117="優勝",[2]点数換算表!$B$14,IF(X117="準優勝",[2]点数換算表!$C$14,IF(X117="ベスト4",[2]点数換算表!$D$14,[2]点数換算表!$E$14))))</f>
        <v>0</v>
      </c>
      <c r="Z117" s="12"/>
      <c r="AA117" s="11">
        <f>IF(Z117="",0,IF(Z117="優勝",[2]点数換算表!$B$15,IF(Z117="準優勝",[2]点数換算表!$C$15,IF(Z117="ベスト4",[2]点数換算表!$D$15,IF(Z117="ベスト8",[2]点数換算表!$E$15,IF(Z117="ベスト16",[2]点数換算表!$F$15,""))))))</f>
        <v>0</v>
      </c>
      <c r="AB117" s="12"/>
      <c r="AC117" s="11">
        <f>IF(AB117="",0,IF(AB117="優勝",[2]点数換算表!$B$16,IF(AB117="準優勝",[2]点数換算表!$C$16,IF(AB117="ベスト4",[2]点数換算表!$D$16,IF(AB117="ベスト8",[2]点数換算表!$E$16,IF(AB117="ベスト16",[2]点数換算表!$F$16,IF(AB117="ベスト32",[2]点数換算表!$G$16,"")))))))</f>
        <v>0</v>
      </c>
      <c r="AD117" s="12"/>
      <c r="AE117" s="11">
        <f>IF(AD117="",0,IF(AD117="優勝",[2]点数換算表!$B$17,IF(AD117="準優勝",[2]点数換算表!$C$17,IF(AD117="ベスト4",[2]点数換算表!$D$17,IF(AD117="ベスト8",[2]点数換算表!$E$17,IF(AD117="ベスト16",[2]点数換算表!$F$17,IF(AD117="ベスト32",[2]点数換算表!$G$17,"")))))))</f>
        <v>0</v>
      </c>
      <c r="AF117" s="12"/>
      <c r="AG117" s="11">
        <f>IF(AF117="",0,IF(AF117="優勝",[2]点数換算表!$B$18,IF(AF117="準優勝",[2]点数換算表!$C$18,IF(AF117="ベスト4",[2]点数換算表!$D$18,IF(AF117="ベスト8",[2]点数換算表!$E$18,[2]点数換算表!$F$18)))))</f>
        <v>0</v>
      </c>
      <c r="AH117" s="12"/>
      <c r="AI117" s="11">
        <f>IF(AH117="",0,IF(AH117="優勝",[2]点数換算表!$B$19,IF(AH117="準優勝",[2]点数換算表!$C$19,IF(AH117="ベスト4",[2]点数換算表!$D$19,IF(AH117="ベスト8",[2]点数換算表!$E$19,[2]点数換算表!$F$19)))))</f>
        <v>0</v>
      </c>
    </row>
    <row r="118" spans="1:35">
      <c r="A118" s="13">
        <v>115</v>
      </c>
      <c r="B118" s="12" t="s">
        <v>723</v>
      </c>
      <c r="C118" s="12" t="s">
        <v>697</v>
      </c>
      <c r="D118" s="12">
        <v>1</v>
      </c>
      <c r="E118" s="18" t="s">
        <v>179</v>
      </c>
      <c r="F118" s="27" t="s">
        <v>540</v>
      </c>
      <c r="G118" s="11">
        <f t="shared" si="2"/>
        <v>50</v>
      </c>
      <c r="H118" s="12"/>
      <c r="I118" s="23">
        <f>IF(H118="",0,IF(H118="優勝",[2]点数換算表!$B$2,IF(H118="準優勝",[2]点数換算表!$C$2,IF(H118="ベスト4",[2]点数換算表!$D$2,[2]点数換算表!$E$2))))</f>
        <v>0</v>
      </c>
      <c r="J118" s="12"/>
      <c r="K118" s="11">
        <f>IF(J118="",0,IF(J118="優勝",[2]点数換算表!$B$3,IF(J118="準優勝",[2]点数換算表!$C$3,IF(J118="ベスト4",[2]点数換算表!$D$3,[2]点数換算表!$E$3))))</f>
        <v>0</v>
      </c>
      <c r="L118" s="12"/>
      <c r="M118" s="11">
        <f>IF(L118="",0,IF(L118="優勝",[2]点数換算表!$B$4,IF(L118="準優勝",[2]点数換算表!$C$4,IF(L118="ベスト4",[2]点数換算表!$D$4,IF(L118="ベスト8",[2]点数換算表!$E$4,IF(L118="ベスト16",[2]点数換算表!$F$4,""))))))</f>
        <v>0</v>
      </c>
      <c r="N118" s="12" t="s">
        <v>135</v>
      </c>
      <c r="O118" s="11">
        <f>IF(N118="",0,IF(N118="優勝",点数換算表!$B$5,IF(N118="準優勝",点数換算表!$C$5,IF(N118="ベスト4",点数換算表!$D$5,IF(N118="ベスト8",点数換算表!$E$5,IF(N118="ベスト16",点数換算表!$F$5,IF(N118="ベスト32",点数換算表!$G$5,"")))))))</f>
        <v>50</v>
      </c>
      <c r="P118" s="12"/>
      <c r="Q118" s="11">
        <f>IF(P118="",0,IF(P118="優勝",[2]点数換算表!$B$6,IF(P118="準優勝",[2]点数換算表!$C$6,IF(P118="ベスト4",[2]点数換算表!$D$6,IF(P118="ベスト8",[2]点数換算表!$E$6,IF(P118="ベスト16",[2]点数換算表!$F$6,IF(P118="ベスト32",[2]点数換算表!$G$6,"")))))))</f>
        <v>0</v>
      </c>
      <c r="R118" s="12"/>
      <c r="S118" s="11">
        <f>IF(R118="",0,IF(R118="優勝",[2]点数換算表!$B$7,IF(R118="準優勝",[2]点数換算表!$C$7,IF(R118="ベスト4",[2]点数換算表!$D$7,IF(R118="ベスト8",[2]点数換算表!$E$7,[2]点数換算表!$F$7)))))</f>
        <v>0</v>
      </c>
      <c r="T118" s="12"/>
      <c r="U118" s="11">
        <f>IF(T118="",0,IF(T118="優勝",[2]点数換算表!$B$8,IF(T118="準優勝",[2]点数換算表!$C$8,IF(T118="ベスト4",[2]点数換算表!$D$8,IF(T118="ベスト8",[2]点数換算表!$E$8,[2]点数換算表!$F$8)))))</f>
        <v>0</v>
      </c>
      <c r="V118" s="12"/>
      <c r="W118" s="23">
        <f>IF(V118="",0,IF(V118="優勝",[2]点数換算表!$B$13,IF(V118="準優勝",[2]点数換算表!$C$13,IF(V118="ベスト4",[2]点数換算表!$D$13,[2]点数換算表!$E$13))))</f>
        <v>0</v>
      </c>
      <c r="X118" s="12"/>
      <c r="Y118" s="11">
        <f>IF(X118="",0,IF(X118="優勝",[2]点数換算表!$B$14,IF(X118="準優勝",[2]点数換算表!$C$14,IF(X118="ベスト4",[2]点数換算表!$D$14,[2]点数換算表!$E$14))))</f>
        <v>0</v>
      </c>
      <c r="Z118" s="12"/>
      <c r="AA118" s="11">
        <f>IF(Z118="",0,IF(Z118="優勝",[2]点数換算表!$B$15,IF(Z118="準優勝",[2]点数換算表!$C$15,IF(Z118="ベスト4",[2]点数換算表!$D$15,IF(Z118="ベスト8",[2]点数換算表!$E$15,IF(Z118="ベスト16",[2]点数換算表!$F$15,""))))))</f>
        <v>0</v>
      </c>
      <c r="AB118" s="12"/>
      <c r="AC118" s="11">
        <f>IF(AB118="",0,IF(AB118="優勝",[2]点数換算表!$B$16,IF(AB118="準優勝",[2]点数換算表!$C$16,IF(AB118="ベスト4",[2]点数換算表!$D$16,IF(AB118="ベスト8",[2]点数換算表!$E$16,IF(AB118="ベスト16",[2]点数換算表!$F$16,IF(AB118="ベスト32",[2]点数換算表!$G$16,"")))))))</f>
        <v>0</v>
      </c>
      <c r="AD118" s="12"/>
      <c r="AE118" s="11">
        <f>IF(AD118="",0,IF(AD118="優勝",[2]点数換算表!$B$17,IF(AD118="準優勝",[2]点数換算表!$C$17,IF(AD118="ベスト4",[2]点数換算表!$D$17,IF(AD118="ベスト8",[2]点数換算表!$E$17,IF(AD118="ベスト16",[2]点数換算表!$F$17,IF(AD118="ベスト32",[2]点数換算表!$G$17,"")))))))</f>
        <v>0</v>
      </c>
      <c r="AF118" s="12"/>
      <c r="AG118" s="11">
        <f>IF(AF118="",0,IF(AF118="優勝",[2]点数換算表!$B$18,IF(AF118="準優勝",[2]点数換算表!$C$18,IF(AF118="ベスト4",[2]点数換算表!$D$18,IF(AF118="ベスト8",[2]点数換算表!$E$18,[2]点数換算表!$F$18)))))</f>
        <v>0</v>
      </c>
      <c r="AH118" s="12"/>
      <c r="AI118" s="11">
        <f>IF(AH118="",0,IF(AH118="優勝",[2]点数換算表!$B$19,IF(AH118="準優勝",[2]点数換算表!$C$19,IF(AH118="ベスト4",[2]点数換算表!$D$19,IF(AH118="ベスト8",[2]点数換算表!$E$19,[2]点数換算表!$F$19)))))</f>
        <v>0</v>
      </c>
    </row>
    <row r="119" spans="1:35">
      <c r="A119" s="13">
        <v>116</v>
      </c>
      <c r="B119" s="12" t="s">
        <v>724</v>
      </c>
      <c r="C119" s="12" t="s">
        <v>555</v>
      </c>
      <c r="D119" s="12">
        <v>2</v>
      </c>
      <c r="E119" s="18" t="s">
        <v>179</v>
      </c>
      <c r="F119" s="27" t="s">
        <v>540</v>
      </c>
      <c r="G119" s="11">
        <f t="shared" si="2"/>
        <v>50</v>
      </c>
      <c r="H119" s="12"/>
      <c r="I119" s="23">
        <f>IF(H119="",0,IF(H119="優勝",[2]点数換算表!$B$2,IF(H119="準優勝",[2]点数換算表!$C$2,IF(H119="ベスト4",[2]点数換算表!$D$2,[2]点数換算表!$E$2))))</f>
        <v>0</v>
      </c>
      <c r="J119" s="12"/>
      <c r="K119" s="11">
        <f>IF(J119="",0,IF(J119="優勝",[2]点数換算表!$B$3,IF(J119="準優勝",[2]点数換算表!$C$3,IF(J119="ベスト4",[2]点数換算表!$D$3,[2]点数換算表!$E$3))))</f>
        <v>0</v>
      </c>
      <c r="L119" s="12"/>
      <c r="M119" s="11">
        <f>IF(L119="",0,IF(L119="優勝",[2]点数換算表!$B$4,IF(L119="準優勝",[2]点数換算表!$C$4,IF(L119="ベスト4",[2]点数換算表!$D$4,IF(L119="ベスト8",[2]点数換算表!$E$4,IF(L119="ベスト16",[2]点数換算表!$F$4,""))))))</f>
        <v>0</v>
      </c>
      <c r="N119" s="12" t="s">
        <v>135</v>
      </c>
      <c r="O119" s="11">
        <f>IF(N119="",0,IF(N119="優勝",点数換算表!$B$5,IF(N119="準優勝",点数換算表!$C$5,IF(N119="ベスト4",点数換算表!$D$5,IF(N119="ベスト8",点数換算表!$E$5,IF(N119="ベスト16",点数換算表!$F$5,IF(N119="ベスト32",点数換算表!$G$5,"")))))))</f>
        <v>50</v>
      </c>
      <c r="P119" s="12"/>
      <c r="Q119" s="11">
        <f>IF(P119="",0,IF(P119="優勝",[2]点数換算表!$B$6,IF(P119="準優勝",[2]点数換算表!$C$6,IF(P119="ベスト4",[2]点数換算表!$D$6,IF(P119="ベスト8",[2]点数換算表!$E$6,IF(P119="ベスト16",[2]点数換算表!$F$6,IF(P119="ベスト32",[2]点数換算表!$G$6,"")))))))</f>
        <v>0</v>
      </c>
      <c r="R119" s="12"/>
      <c r="S119" s="11">
        <f>IF(R119="",0,IF(R119="優勝",[2]点数換算表!$B$7,IF(R119="準優勝",[2]点数換算表!$C$7,IF(R119="ベスト4",[2]点数換算表!$D$7,IF(R119="ベスト8",[2]点数換算表!$E$7,[2]点数換算表!$F$7)))))</f>
        <v>0</v>
      </c>
      <c r="T119" s="12"/>
      <c r="U119" s="11">
        <f>IF(T119="",0,IF(T119="優勝",[2]点数換算表!$B$8,IF(T119="準優勝",[2]点数換算表!$C$8,IF(T119="ベスト4",[2]点数換算表!$D$8,IF(T119="ベスト8",[2]点数換算表!$E$8,[2]点数換算表!$F$8)))))</f>
        <v>0</v>
      </c>
      <c r="V119" s="12"/>
      <c r="W119" s="23">
        <f>IF(V119="",0,IF(V119="優勝",[2]点数換算表!$B$13,IF(V119="準優勝",[2]点数換算表!$C$13,IF(V119="ベスト4",[2]点数換算表!$D$13,[2]点数換算表!$E$13))))</f>
        <v>0</v>
      </c>
      <c r="X119" s="12"/>
      <c r="Y119" s="11">
        <f>IF(X119="",0,IF(X119="優勝",[2]点数換算表!$B$14,IF(X119="準優勝",[2]点数換算表!$C$14,IF(X119="ベスト4",[2]点数換算表!$D$14,[2]点数換算表!$E$14))))</f>
        <v>0</v>
      </c>
      <c r="Z119" s="12"/>
      <c r="AA119" s="11">
        <f>IF(Z119="",0,IF(Z119="優勝",[2]点数換算表!$B$15,IF(Z119="準優勝",[2]点数換算表!$C$15,IF(Z119="ベスト4",[2]点数換算表!$D$15,IF(Z119="ベスト8",[2]点数換算表!$E$15,IF(Z119="ベスト16",[2]点数換算表!$F$15,""))))))</f>
        <v>0</v>
      </c>
      <c r="AB119" s="12"/>
      <c r="AC119" s="11">
        <f>IF(AB119="",0,IF(AB119="優勝",[2]点数換算表!$B$16,IF(AB119="準優勝",[2]点数換算表!$C$16,IF(AB119="ベスト4",[2]点数換算表!$D$16,IF(AB119="ベスト8",[2]点数換算表!$E$16,IF(AB119="ベスト16",[2]点数換算表!$F$16,IF(AB119="ベスト32",[2]点数換算表!$G$16,"")))))))</f>
        <v>0</v>
      </c>
      <c r="AD119" s="12"/>
      <c r="AE119" s="11">
        <f>IF(AD119="",0,IF(AD119="優勝",[2]点数換算表!$B$17,IF(AD119="準優勝",[2]点数換算表!$C$17,IF(AD119="ベスト4",[2]点数換算表!$D$17,IF(AD119="ベスト8",[2]点数換算表!$E$17,IF(AD119="ベスト16",[2]点数換算表!$F$17,IF(AD119="ベスト32",[2]点数換算表!$G$17,"")))))))</f>
        <v>0</v>
      </c>
      <c r="AF119" s="12"/>
      <c r="AG119" s="11">
        <f>IF(AF119="",0,IF(AF119="優勝",[2]点数換算表!$B$18,IF(AF119="準優勝",[2]点数換算表!$C$18,IF(AF119="ベスト4",[2]点数換算表!$D$18,IF(AF119="ベスト8",[2]点数換算表!$E$18,[2]点数換算表!$F$18)))))</f>
        <v>0</v>
      </c>
      <c r="AH119" s="12"/>
      <c r="AI119" s="11">
        <f>IF(AH119="",0,IF(AH119="優勝",[2]点数換算表!$B$19,IF(AH119="準優勝",[2]点数換算表!$C$19,IF(AH119="ベスト4",[2]点数換算表!$D$19,IF(AH119="ベスト8",[2]点数換算表!$E$19,[2]点数換算表!$F$19)))))</f>
        <v>0</v>
      </c>
    </row>
    <row r="120" spans="1:35">
      <c r="A120" s="13">
        <v>117</v>
      </c>
      <c r="B120" s="12" t="s">
        <v>725</v>
      </c>
      <c r="C120" s="12" t="s">
        <v>557</v>
      </c>
      <c r="D120" s="12">
        <v>2</v>
      </c>
      <c r="E120" s="18" t="s">
        <v>179</v>
      </c>
      <c r="F120" s="27" t="s">
        <v>540</v>
      </c>
      <c r="G120" s="11">
        <f t="shared" si="2"/>
        <v>50</v>
      </c>
      <c r="H120" s="12"/>
      <c r="I120" s="23">
        <f>IF(H120="",0,IF(H120="優勝",[2]点数換算表!$B$2,IF(H120="準優勝",[2]点数換算表!$C$2,IF(H120="ベスト4",[2]点数換算表!$D$2,[2]点数換算表!$E$2))))</f>
        <v>0</v>
      </c>
      <c r="J120" s="12"/>
      <c r="K120" s="11">
        <f>IF(J120="",0,IF(J120="優勝",[2]点数換算表!$B$3,IF(J120="準優勝",[2]点数換算表!$C$3,IF(J120="ベスト4",[2]点数換算表!$D$3,[2]点数換算表!$E$3))))</f>
        <v>0</v>
      </c>
      <c r="L120" s="12"/>
      <c r="M120" s="11">
        <f>IF(L120="",0,IF(L120="優勝",[2]点数換算表!$B$4,IF(L120="準優勝",[2]点数換算表!$C$4,IF(L120="ベスト4",[2]点数換算表!$D$4,IF(L120="ベスト8",[2]点数換算表!$E$4,IF(L120="ベスト16",[2]点数換算表!$F$4,""))))))</f>
        <v>0</v>
      </c>
      <c r="N120" s="12" t="s">
        <v>135</v>
      </c>
      <c r="O120" s="11">
        <f>IF(N120="",0,IF(N120="優勝",点数換算表!$B$5,IF(N120="準優勝",点数換算表!$C$5,IF(N120="ベスト4",点数換算表!$D$5,IF(N120="ベスト8",点数換算表!$E$5,IF(N120="ベスト16",点数換算表!$F$5,IF(N120="ベスト32",点数換算表!$G$5,"")))))))</f>
        <v>50</v>
      </c>
      <c r="P120" s="12"/>
      <c r="Q120" s="11">
        <f>IF(P120="",0,IF(P120="優勝",[2]点数換算表!$B$6,IF(P120="準優勝",[2]点数換算表!$C$6,IF(P120="ベスト4",[2]点数換算表!$D$6,IF(P120="ベスト8",[2]点数換算表!$E$6,IF(P120="ベスト16",[2]点数換算表!$F$6,IF(P120="ベスト32",[2]点数換算表!$G$6,"")))))))</f>
        <v>0</v>
      </c>
      <c r="R120" s="12"/>
      <c r="S120" s="11">
        <f>IF(R120="",0,IF(R120="優勝",[2]点数換算表!$B$7,IF(R120="準優勝",[2]点数換算表!$C$7,IF(R120="ベスト4",[2]点数換算表!$D$7,IF(R120="ベスト8",[2]点数換算表!$E$7,[2]点数換算表!$F$7)))))</f>
        <v>0</v>
      </c>
      <c r="T120" s="12"/>
      <c r="U120" s="11">
        <f>IF(T120="",0,IF(T120="優勝",[2]点数換算表!$B$8,IF(T120="準優勝",[2]点数換算表!$C$8,IF(T120="ベスト4",[2]点数換算表!$D$8,IF(T120="ベスト8",[2]点数換算表!$E$8,[2]点数換算表!$F$8)))))</f>
        <v>0</v>
      </c>
      <c r="V120" s="12"/>
      <c r="W120" s="23">
        <f>IF(V120="",0,IF(V120="優勝",[2]点数換算表!$B$13,IF(V120="準優勝",[2]点数換算表!$C$13,IF(V120="ベスト4",[2]点数換算表!$D$13,[2]点数換算表!$E$13))))</f>
        <v>0</v>
      </c>
      <c r="X120" s="12"/>
      <c r="Y120" s="11">
        <f>IF(X120="",0,IF(X120="優勝",[2]点数換算表!$B$14,IF(X120="準優勝",[2]点数換算表!$C$14,IF(X120="ベスト4",[2]点数換算表!$D$14,[2]点数換算表!$E$14))))</f>
        <v>0</v>
      </c>
      <c r="Z120" s="12"/>
      <c r="AA120" s="11">
        <f>IF(Z120="",0,IF(Z120="優勝",[2]点数換算表!$B$15,IF(Z120="準優勝",[2]点数換算表!$C$15,IF(Z120="ベスト4",[2]点数換算表!$D$15,IF(Z120="ベスト8",[2]点数換算表!$E$15,IF(Z120="ベスト16",[2]点数換算表!$F$15,""))))))</f>
        <v>0</v>
      </c>
      <c r="AB120" s="12"/>
      <c r="AC120" s="11">
        <f>IF(AB120="",0,IF(AB120="優勝",[2]点数換算表!$B$16,IF(AB120="準優勝",[2]点数換算表!$C$16,IF(AB120="ベスト4",[2]点数換算表!$D$16,IF(AB120="ベスト8",[2]点数換算表!$E$16,IF(AB120="ベスト16",[2]点数換算表!$F$16,IF(AB120="ベスト32",[2]点数換算表!$G$16,"")))))))</f>
        <v>0</v>
      </c>
      <c r="AD120" s="12"/>
      <c r="AE120" s="11">
        <f>IF(AD120="",0,IF(AD120="優勝",[2]点数換算表!$B$17,IF(AD120="準優勝",[2]点数換算表!$C$17,IF(AD120="ベスト4",[2]点数換算表!$D$17,IF(AD120="ベスト8",[2]点数換算表!$E$17,IF(AD120="ベスト16",[2]点数換算表!$F$17,IF(AD120="ベスト32",[2]点数換算表!$G$17,"")))))))</f>
        <v>0</v>
      </c>
      <c r="AF120" s="12"/>
      <c r="AG120" s="11">
        <f>IF(AF120="",0,IF(AF120="優勝",[2]点数換算表!$B$18,IF(AF120="準優勝",[2]点数換算表!$C$18,IF(AF120="ベスト4",[2]点数換算表!$D$18,IF(AF120="ベスト8",[2]点数換算表!$E$18,[2]点数換算表!$F$18)))))</f>
        <v>0</v>
      </c>
      <c r="AH120" s="12"/>
      <c r="AI120" s="11">
        <f>IF(AH120="",0,IF(AH120="優勝",[2]点数換算表!$B$19,IF(AH120="準優勝",[2]点数換算表!$C$19,IF(AH120="ベスト4",[2]点数換算表!$D$19,IF(AH120="ベスト8",[2]点数換算表!$E$19,[2]点数換算表!$F$19)))))</f>
        <v>0</v>
      </c>
    </row>
    <row r="121" spans="1:35">
      <c r="A121" s="13">
        <v>118</v>
      </c>
      <c r="B121" s="12" t="s">
        <v>726</v>
      </c>
      <c r="C121" s="12" t="s">
        <v>557</v>
      </c>
      <c r="D121" s="12">
        <v>1</v>
      </c>
      <c r="E121" s="18" t="s">
        <v>179</v>
      </c>
      <c r="F121" s="27" t="s">
        <v>540</v>
      </c>
      <c r="G121" s="11">
        <f t="shared" si="2"/>
        <v>50</v>
      </c>
      <c r="H121" s="12"/>
      <c r="I121" s="23">
        <f>IF(H121="",0,IF(H121="優勝",[2]点数換算表!$B$2,IF(H121="準優勝",[2]点数換算表!$C$2,IF(H121="ベスト4",[2]点数換算表!$D$2,[2]点数換算表!$E$2))))</f>
        <v>0</v>
      </c>
      <c r="J121" s="12"/>
      <c r="K121" s="11">
        <f>IF(J121="",0,IF(J121="優勝",[2]点数換算表!$B$3,IF(J121="準優勝",[2]点数換算表!$C$3,IF(J121="ベスト4",[2]点数換算表!$D$3,[2]点数換算表!$E$3))))</f>
        <v>0</v>
      </c>
      <c r="L121" s="12"/>
      <c r="M121" s="11">
        <f>IF(L121="",0,IF(L121="優勝",[2]点数換算表!$B$4,IF(L121="準優勝",[2]点数換算表!$C$4,IF(L121="ベスト4",[2]点数換算表!$D$4,IF(L121="ベスト8",[2]点数換算表!$E$4,IF(L121="ベスト16",[2]点数換算表!$F$4,""))))))</f>
        <v>0</v>
      </c>
      <c r="N121" s="12" t="s">
        <v>135</v>
      </c>
      <c r="O121" s="11">
        <f>IF(N121="",0,IF(N121="優勝",点数換算表!$B$5,IF(N121="準優勝",点数換算表!$C$5,IF(N121="ベスト4",点数換算表!$D$5,IF(N121="ベスト8",点数換算表!$E$5,IF(N121="ベスト16",点数換算表!$F$5,IF(N121="ベスト32",点数換算表!$G$5,"")))))))</f>
        <v>50</v>
      </c>
      <c r="P121" s="12"/>
      <c r="Q121" s="11">
        <f>IF(P121="",0,IF(P121="優勝",[2]点数換算表!$B$6,IF(P121="準優勝",[2]点数換算表!$C$6,IF(P121="ベスト4",[2]点数換算表!$D$6,IF(P121="ベスト8",[2]点数換算表!$E$6,IF(P121="ベスト16",[2]点数換算表!$F$6,IF(P121="ベスト32",[2]点数換算表!$G$6,"")))))))</f>
        <v>0</v>
      </c>
      <c r="R121" s="12"/>
      <c r="S121" s="11">
        <f>IF(R121="",0,IF(R121="優勝",[2]点数換算表!$B$7,IF(R121="準優勝",[2]点数換算表!$C$7,IF(R121="ベスト4",[2]点数換算表!$D$7,IF(R121="ベスト8",[2]点数換算表!$E$7,[2]点数換算表!$F$7)))))</f>
        <v>0</v>
      </c>
      <c r="T121" s="12"/>
      <c r="U121" s="11">
        <f>IF(T121="",0,IF(T121="優勝",[2]点数換算表!$B$8,IF(T121="準優勝",[2]点数換算表!$C$8,IF(T121="ベスト4",[2]点数換算表!$D$8,IF(T121="ベスト8",[2]点数換算表!$E$8,[2]点数換算表!$F$8)))))</f>
        <v>0</v>
      </c>
      <c r="V121" s="12"/>
      <c r="W121" s="23">
        <f>IF(V121="",0,IF(V121="優勝",[2]点数換算表!$B$13,IF(V121="準優勝",[2]点数換算表!$C$13,IF(V121="ベスト4",[2]点数換算表!$D$13,[2]点数換算表!$E$13))))</f>
        <v>0</v>
      </c>
      <c r="X121" s="12"/>
      <c r="Y121" s="11">
        <f>IF(X121="",0,IF(X121="優勝",[2]点数換算表!$B$14,IF(X121="準優勝",[2]点数換算表!$C$14,IF(X121="ベスト4",[2]点数換算表!$D$14,[2]点数換算表!$E$14))))</f>
        <v>0</v>
      </c>
      <c r="Z121" s="12"/>
      <c r="AA121" s="11">
        <f>IF(Z121="",0,IF(Z121="優勝",[2]点数換算表!$B$15,IF(Z121="準優勝",[2]点数換算表!$C$15,IF(Z121="ベスト4",[2]点数換算表!$D$15,IF(Z121="ベスト8",[2]点数換算表!$E$15,IF(Z121="ベスト16",[2]点数換算表!$F$15,""))))))</f>
        <v>0</v>
      </c>
      <c r="AB121" s="12"/>
      <c r="AC121" s="11">
        <f>IF(AB121="",0,IF(AB121="優勝",[2]点数換算表!$B$16,IF(AB121="準優勝",[2]点数換算表!$C$16,IF(AB121="ベスト4",[2]点数換算表!$D$16,IF(AB121="ベスト8",[2]点数換算表!$E$16,IF(AB121="ベスト16",[2]点数換算表!$F$16,IF(AB121="ベスト32",[2]点数換算表!$G$16,"")))))))</f>
        <v>0</v>
      </c>
      <c r="AD121" s="12"/>
      <c r="AE121" s="11">
        <f>IF(AD121="",0,IF(AD121="優勝",[2]点数換算表!$B$17,IF(AD121="準優勝",[2]点数換算表!$C$17,IF(AD121="ベスト4",[2]点数換算表!$D$17,IF(AD121="ベスト8",[2]点数換算表!$E$17,IF(AD121="ベスト16",[2]点数換算表!$F$17,IF(AD121="ベスト32",[2]点数換算表!$G$17,"")))))))</f>
        <v>0</v>
      </c>
      <c r="AF121" s="12"/>
      <c r="AG121" s="11">
        <f>IF(AF121="",0,IF(AF121="優勝",[2]点数換算表!$B$18,IF(AF121="準優勝",[2]点数換算表!$C$18,IF(AF121="ベスト4",[2]点数換算表!$D$18,IF(AF121="ベスト8",[2]点数換算表!$E$18,[2]点数換算表!$F$18)))))</f>
        <v>0</v>
      </c>
      <c r="AH121" s="12"/>
      <c r="AI121" s="11">
        <f>IF(AH121="",0,IF(AH121="優勝",[2]点数換算表!$B$19,IF(AH121="準優勝",[2]点数換算表!$C$19,IF(AH121="ベスト4",[2]点数換算表!$D$19,IF(AH121="ベスト8",[2]点数換算表!$E$19,[2]点数換算表!$F$19)))))</f>
        <v>0</v>
      </c>
    </row>
    <row r="122" spans="1:35">
      <c r="A122" s="13">
        <v>119</v>
      </c>
      <c r="B122" s="12" t="s">
        <v>727</v>
      </c>
      <c r="C122" s="12" t="s">
        <v>697</v>
      </c>
      <c r="D122" s="12">
        <v>3</v>
      </c>
      <c r="E122" s="18" t="s">
        <v>179</v>
      </c>
      <c r="F122" s="27" t="s">
        <v>540</v>
      </c>
      <c r="G122" s="11">
        <f t="shared" si="2"/>
        <v>50</v>
      </c>
      <c r="H122" s="12"/>
      <c r="I122" s="23">
        <f>IF(H122="",0,IF(H122="優勝",[2]点数換算表!$B$2,IF(H122="準優勝",[2]点数換算表!$C$2,IF(H122="ベスト4",[2]点数換算表!$D$2,[2]点数換算表!$E$2))))</f>
        <v>0</v>
      </c>
      <c r="J122" s="12"/>
      <c r="K122" s="11">
        <f>IF(J122="",0,IF(J122="優勝",[2]点数換算表!$B$3,IF(J122="準優勝",[2]点数換算表!$C$3,IF(J122="ベスト4",[2]点数換算表!$D$3,[2]点数換算表!$E$3))))</f>
        <v>0</v>
      </c>
      <c r="L122" s="12"/>
      <c r="M122" s="11">
        <f>IF(L122="",0,IF(L122="優勝",[2]点数換算表!$B$4,IF(L122="準優勝",[2]点数換算表!$C$4,IF(L122="ベスト4",[2]点数換算表!$D$4,IF(L122="ベスト8",[2]点数換算表!$E$4,IF(L122="ベスト16",[2]点数換算表!$F$4,""))))))</f>
        <v>0</v>
      </c>
      <c r="N122" s="12" t="s">
        <v>135</v>
      </c>
      <c r="O122" s="11">
        <f>IF(N122="",0,IF(N122="優勝",点数換算表!$B$5,IF(N122="準優勝",点数換算表!$C$5,IF(N122="ベスト4",点数換算表!$D$5,IF(N122="ベスト8",点数換算表!$E$5,IF(N122="ベスト16",点数換算表!$F$5,IF(N122="ベスト32",点数換算表!$G$5,"")))))))</f>
        <v>50</v>
      </c>
      <c r="P122" s="12"/>
      <c r="Q122" s="11">
        <f>IF(P122="",0,IF(P122="優勝",[2]点数換算表!$B$6,IF(P122="準優勝",[2]点数換算表!$C$6,IF(P122="ベスト4",[2]点数換算表!$D$6,IF(P122="ベスト8",[2]点数換算表!$E$6,IF(P122="ベスト16",[2]点数換算表!$F$6,IF(P122="ベスト32",[2]点数換算表!$G$6,"")))))))</f>
        <v>0</v>
      </c>
      <c r="R122" s="12"/>
      <c r="S122" s="11">
        <f>IF(R122="",0,IF(R122="優勝",[2]点数換算表!$B$7,IF(R122="準優勝",[2]点数換算表!$C$7,IF(R122="ベスト4",[2]点数換算表!$D$7,IF(R122="ベスト8",[2]点数換算表!$E$7,[2]点数換算表!$F$7)))))</f>
        <v>0</v>
      </c>
      <c r="T122" s="12"/>
      <c r="U122" s="11">
        <f>IF(T122="",0,IF(T122="優勝",[2]点数換算表!$B$8,IF(T122="準優勝",[2]点数換算表!$C$8,IF(T122="ベスト4",[2]点数換算表!$D$8,IF(T122="ベスト8",[2]点数換算表!$E$8,[2]点数換算表!$F$8)))))</f>
        <v>0</v>
      </c>
      <c r="V122" s="12"/>
      <c r="W122" s="23">
        <f>IF(V122="",0,IF(V122="優勝",[2]点数換算表!$B$13,IF(V122="準優勝",[2]点数換算表!$C$13,IF(V122="ベスト4",[2]点数換算表!$D$13,[2]点数換算表!$E$13))))</f>
        <v>0</v>
      </c>
      <c r="X122" s="12"/>
      <c r="Y122" s="11">
        <f>IF(X122="",0,IF(X122="優勝",[2]点数換算表!$B$14,IF(X122="準優勝",[2]点数換算表!$C$14,IF(X122="ベスト4",[2]点数換算表!$D$14,[2]点数換算表!$E$14))))</f>
        <v>0</v>
      </c>
      <c r="Z122" s="12"/>
      <c r="AA122" s="11">
        <f>IF(Z122="",0,IF(Z122="優勝",[2]点数換算表!$B$15,IF(Z122="準優勝",[2]点数換算表!$C$15,IF(Z122="ベスト4",[2]点数換算表!$D$15,IF(Z122="ベスト8",[2]点数換算表!$E$15,IF(Z122="ベスト16",[2]点数換算表!$F$15,""))))))</f>
        <v>0</v>
      </c>
      <c r="AB122" s="12"/>
      <c r="AC122" s="11">
        <f>IF(AB122="",0,IF(AB122="優勝",[2]点数換算表!$B$16,IF(AB122="準優勝",[2]点数換算表!$C$16,IF(AB122="ベスト4",[2]点数換算表!$D$16,IF(AB122="ベスト8",[2]点数換算表!$E$16,IF(AB122="ベスト16",[2]点数換算表!$F$16,IF(AB122="ベスト32",[2]点数換算表!$G$16,"")))))))</f>
        <v>0</v>
      </c>
      <c r="AD122" s="12"/>
      <c r="AE122" s="11">
        <f>IF(AD122="",0,IF(AD122="優勝",[2]点数換算表!$B$17,IF(AD122="準優勝",[2]点数換算表!$C$17,IF(AD122="ベスト4",[2]点数換算表!$D$17,IF(AD122="ベスト8",[2]点数換算表!$E$17,IF(AD122="ベスト16",[2]点数換算表!$F$17,IF(AD122="ベスト32",[2]点数換算表!$G$17,"")))))))</f>
        <v>0</v>
      </c>
      <c r="AF122" s="12"/>
      <c r="AG122" s="11">
        <f>IF(AF122="",0,IF(AF122="優勝",[2]点数換算表!$B$18,IF(AF122="準優勝",[2]点数換算表!$C$18,IF(AF122="ベスト4",[2]点数換算表!$D$18,IF(AF122="ベスト8",[2]点数換算表!$E$18,[2]点数換算表!$F$18)))))</f>
        <v>0</v>
      </c>
      <c r="AH122" s="12"/>
      <c r="AI122" s="11">
        <f>IF(AH122="",0,IF(AH122="優勝",[2]点数換算表!$B$19,IF(AH122="準優勝",[2]点数換算表!$C$19,IF(AH122="ベスト4",[2]点数換算表!$D$19,IF(AH122="ベスト8",[2]点数換算表!$E$19,[2]点数換算表!$F$19)))))</f>
        <v>0</v>
      </c>
    </row>
    <row r="123" spans="1:35">
      <c r="A123" s="13">
        <v>120</v>
      </c>
      <c r="B123" s="12" t="s">
        <v>696</v>
      </c>
      <c r="C123" s="12" t="s">
        <v>697</v>
      </c>
      <c r="D123" s="12">
        <v>1</v>
      </c>
      <c r="E123" s="18" t="s">
        <v>179</v>
      </c>
      <c r="F123" s="27" t="s">
        <v>540</v>
      </c>
      <c r="G123" s="11">
        <f t="shared" si="2"/>
        <v>50</v>
      </c>
      <c r="H123" s="12"/>
      <c r="I123" s="23">
        <f>IF(H123="",0,IF(H123="優勝",[2]点数換算表!$B$2,IF(H123="準優勝",[2]点数換算表!$C$2,IF(H123="ベスト4",[2]点数換算表!$D$2,[2]点数換算表!$E$2))))</f>
        <v>0</v>
      </c>
      <c r="J123" s="12"/>
      <c r="K123" s="11">
        <f>IF(J123="",0,IF(J123="優勝",[2]点数換算表!$B$3,IF(J123="準優勝",[2]点数換算表!$C$3,IF(J123="ベスト4",[2]点数換算表!$D$3,[2]点数換算表!$E$3))))</f>
        <v>0</v>
      </c>
      <c r="L123" s="12"/>
      <c r="M123" s="11">
        <f>IF(L123="",0,IF(L123="優勝",[2]点数換算表!$B$4,IF(L123="準優勝",[2]点数換算表!$C$4,IF(L123="ベスト4",[2]点数換算表!$D$4,IF(L123="ベスト8",[2]点数換算表!$E$4,IF(L123="ベスト16",[2]点数換算表!$F$4,""))))))</f>
        <v>0</v>
      </c>
      <c r="N123" s="12" t="s">
        <v>135</v>
      </c>
      <c r="O123" s="11">
        <f>IF(N123="",0,IF(N123="優勝",点数換算表!$B$5,IF(N123="準優勝",点数換算表!$C$5,IF(N123="ベスト4",点数換算表!$D$5,IF(N123="ベスト8",点数換算表!$E$5,IF(N123="ベスト16",点数換算表!$F$5,IF(N123="ベスト32",点数換算表!$G$5,"")))))))</f>
        <v>50</v>
      </c>
      <c r="P123" s="12"/>
      <c r="Q123" s="11">
        <f>IF(P123="",0,IF(P123="優勝",[2]点数換算表!$B$6,IF(P123="準優勝",[2]点数換算表!$C$6,IF(P123="ベスト4",[2]点数換算表!$D$6,IF(P123="ベスト8",[2]点数換算表!$E$6,IF(P123="ベスト16",[2]点数換算表!$F$6,IF(P123="ベスト32",[2]点数換算表!$G$6,"")))))))</f>
        <v>0</v>
      </c>
      <c r="R123" s="12"/>
      <c r="S123" s="11">
        <f>IF(R123="",0,IF(R123="優勝",[2]点数換算表!$B$7,IF(R123="準優勝",[2]点数換算表!$C$7,IF(R123="ベスト4",[2]点数換算表!$D$7,IF(R123="ベスト8",[2]点数換算表!$E$7,[2]点数換算表!$F$7)))))</f>
        <v>0</v>
      </c>
      <c r="T123" s="12"/>
      <c r="U123" s="11">
        <f>IF(T123="",0,IF(T123="優勝",[2]点数換算表!$B$8,IF(T123="準優勝",[2]点数換算表!$C$8,IF(T123="ベスト4",[2]点数換算表!$D$8,IF(T123="ベスト8",[2]点数換算表!$E$8,[2]点数換算表!$F$8)))))</f>
        <v>0</v>
      </c>
      <c r="V123" s="12"/>
      <c r="W123" s="23">
        <f>IF(V123="",0,IF(V123="優勝",[2]点数換算表!$B$13,IF(V123="準優勝",[2]点数換算表!$C$13,IF(V123="ベスト4",[2]点数換算表!$D$13,[2]点数換算表!$E$13))))</f>
        <v>0</v>
      </c>
      <c r="X123" s="12"/>
      <c r="Y123" s="11">
        <f>IF(X123="",0,IF(X123="優勝",[2]点数換算表!$B$14,IF(X123="準優勝",[2]点数換算表!$C$14,IF(X123="ベスト4",[2]点数換算表!$D$14,[2]点数換算表!$E$14))))</f>
        <v>0</v>
      </c>
      <c r="Z123" s="12"/>
      <c r="AA123" s="11">
        <f>IF(Z123="",0,IF(Z123="優勝",[2]点数換算表!$B$15,IF(Z123="準優勝",[2]点数換算表!$C$15,IF(Z123="ベスト4",[2]点数換算表!$D$15,IF(Z123="ベスト8",[2]点数換算表!$E$15,IF(Z123="ベスト16",[2]点数換算表!$F$15,""))))))</f>
        <v>0</v>
      </c>
      <c r="AB123" s="12"/>
      <c r="AC123" s="11">
        <f>IF(AB123="",0,IF(AB123="優勝",[2]点数換算表!$B$16,IF(AB123="準優勝",[2]点数換算表!$C$16,IF(AB123="ベスト4",[2]点数換算表!$D$16,IF(AB123="ベスト8",[2]点数換算表!$E$16,IF(AB123="ベスト16",[2]点数換算表!$F$16,IF(AB123="ベスト32",[2]点数換算表!$G$16,"")))))))</f>
        <v>0</v>
      </c>
      <c r="AD123" s="12"/>
      <c r="AE123" s="11">
        <f>IF(AD123="",0,IF(AD123="優勝",[2]点数換算表!$B$17,IF(AD123="準優勝",[2]点数換算表!$C$17,IF(AD123="ベスト4",[2]点数換算表!$D$17,IF(AD123="ベスト8",[2]点数換算表!$E$17,IF(AD123="ベスト16",[2]点数換算表!$F$17,IF(AD123="ベスト32",[2]点数換算表!$G$17,"")))))))</f>
        <v>0</v>
      </c>
      <c r="AF123" s="12"/>
      <c r="AG123" s="11">
        <f>IF(AF123="",0,IF(AF123="優勝",[2]点数換算表!$B$18,IF(AF123="準優勝",[2]点数換算表!$C$18,IF(AF123="ベスト4",[2]点数換算表!$D$18,IF(AF123="ベスト8",[2]点数換算表!$E$18,[2]点数換算表!$F$18)))))</f>
        <v>0</v>
      </c>
      <c r="AH123" s="12"/>
      <c r="AI123" s="11">
        <f>IF(AH123="",0,IF(AH123="優勝",[2]点数換算表!$B$19,IF(AH123="準優勝",[2]点数換算表!$C$19,IF(AH123="ベスト4",[2]点数換算表!$D$19,IF(AH123="ベスト8",[2]点数換算表!$E$19,[2]点数換算表!$F$19)))))</f>
        <v>0</v>
      </c>
    </row>
    <row r="124" spans="1:35">
      <c r="A124" s="13">
        <v>121</v>
      </c>
      <c r="B124" s="13" t="s">
        <v>758</v>
      </c>
      <c r="C124" s="13" t="s">
        <v>759</v>
      </c>
      <c r="D124" s="13">
        <v>2</v>
      </c>
      <c r="E124" s="16" t="s">
        <v>177</v>
      </c>
      <c r="F124" s="26" t="s">
        <v>539</v>
      </c>
      <c r="G124" s="11">
        <f t="shared" si="2"/>
        <v>50</v>
      </c>
      <c r="H124" s="12"/>
      <c r="I124" s="23">
        <f>IF(H124="",0,IF(H124="優勝",[2]点数換算表!$B$2,IF(H124="準優勝",[2]点数換算表!$C$2,IF(H124="ベスト4",[2]点数換算表!$D$2,[2]点数換算表!$E$2))))</f>
        <v>0</v>
      </c>
      <c r="J124" s="12"/>
      <c r="K124" s="11">
        <f>IF(J124="",0,IF(J124="優勝",[2]点数換算表!$B$3,IF(J124="準優勝",[2]点数換算表!$C$3,IF(J124="ベスト4",[2]点数換算表!$D$3,[2]点数換算表!$E$3))))</f>
        <v>0</v>
      </c>
      <c r="L124" s="12"/>
      <c r="M124" s="11">
        <f>IF(L124="",0,IF(L124="優勝",[2]点数換算表!$B$4,IF(L124="準優勝",[2]点数換算表!$C$4,IF(L124="ベスト4",[2]点数換算表!$D$4,IF(L124="ベスト8",[2]点数換算表!$E$4,IF(L124="ベスト16",[2]点数換算表!$F$4,""))))))</f>
        <v>0</v>
      </c>
      <c r="N124" s="12" t="s">
        <v>135</v>
      </c>
      <c r="O124" s="11">
        <f>IF(N124="",0,IF(N124="優勝",点数換算表!$B$5,IF(N124="準優勝",点数換算表!$C$5,IF(N124="ベスト4",点数換算表!$D$5,IF(N124="ベスト8",点数換算表!$E$5,IF(N124="ベスト16",点数換算表!$F$5,IF(N124="ベスト32",点数換算表!$G$5,"")))))))</f>
        <v>50</v>
      </c>
      <c r="P124" s="12"/>
      <c r="Q124" s="11">
        <f>IF(P124="",0,IF(P124="優勝",[2]点数換算表!$B$6,IF(P124="準優勝",[2]点数換算表!$C$6,IF(P124="ベスト4",[2]点数換算表!$D$6,IF(P124="ベスト8",[2]点数換算表!$E$6,IF(P124="ベスト16",[2]点数換算表!$F$6,IF(P124="ベスト32",[2]点数換算表!$G$6,"")))))))</f>
        <v>0</v>
      </c>
      <c r="R124" s="12"/>
      <c r="S124" s="11">
        <f>IF(R124="",0,IF(R124="優勝",[2]点数換算表!$B$7,IF(R124="準優勝",[2]点数換算表!$C$7,IF(R124="ベスト4",[2]点数換算表!$D$7,IF(R124="ベスト8",[2]点数換算表!$E$7,[2]点数換算表!$F$7)))))</f>
        <v>0</v>
      </c>
      <c r="T124" s="12"/>
      <c r="U124" s="11">
        <f>IF(T124="",0,IF(T124="優勝",[2]点数換算表!$B$8,IF(T124="準優勝",[2]点数換算表!$C$8,IF(T124="ベスト4",[2]点数換算表!$D$8,IF(T124="ベスト8",[2]点数換算表!$E$8,[2]点数換算表!$F$8)))))</f>
        <v>0</v>
      </c>
      <c r="V124" s="12"/>
      <c r="W124" s="23">
        <f>IF(V124="",0,IF(V124="優勝",[2]点数換算表!$B$13,IF(V124="準優勝",[2]点数換算表!$C$13,IF(V124="ベスト4",[2]点数換算表!$D$13,[2]点数換算表!$E$13))))</f>
        <v>0</v>
      </c>
      <c r="X124" s="12"/>
      <c r="Y124" s="11">
        <f>IF(X124="",0,IF(X124="優勝",[2]点数換算表!$B$14,IF(X124="準優勝",[2]点数換算表!$C$14,IF(X124="ベスト4",[2]点数換算表!$D$14,[2]点数換算表!$E$14))))</f>
        <v>0</v>
      </c>
      <c r="Z124" s="12"/>
      <c r="AA124" s="11">
        <f>IF(Z124="",0,IF(Z124="優勝",[2]点数換算表!$B$15,IF(Z124="準優勝",[2]点数換算表!$C$15,IF(Z124="ベスト4",[2]点数換算表!$D$15,IF(Z124="ベスト8",[2]点数換算表!$E$15,IF(Z124="ベスト16",[2]点数換算表!$F$15,""))))))</f>
        <v>0</v>
      </c>
      <c r="AB124" s="12"/>
      <c r="AC124" s="11">
        <f>IF(AB124="",0,IF(AB124="優勝",[2]点数換算表!$B$16,IF(AB124="準優勝",[2]点数換算表!$C$16,IF(AB124="ベスト4",[2]点数換算表!$D$16,IF(AB124="ベスト8",[2]点数換算表!$E$16,IF(AB124="ベスト16",[2]点数換算表!$F$16,IF(AB124="ベスト32",[2]点数換算表!$G$16,"")))))))</f>
        <v>0</v>
      </c>
      <c r="AD124" s="12"/>
      <c r="AE124" s="11">
        <f>IF(AD124="",0,IF(AD124="優勝",[2]点数換算表!$B$17,IF(AD124="準優勝",[2]点数換算表!$C$17,IF(AD124="ベスト4",[2]点数換算表!$D$17,IF(AD124="ベスト8",[2]点数換算表!$E$17,IF(AD124="ベスト16",[2]点数換算表!$F$17,IF(AD124="ベスト32",[2]点数換算表!$G$17,"")))))))</f>
        <v>0</v>
      </c>
      <c r="AF124" s="12"/>
      <c r="AG124" s="11">
        <f>IF(AF124="",0,IF(AF124="優勝",[2]点数換算表!$B$18,IF(AF124="準優勝",[2]点数換算表!$C$18,IF(AF124="ベスト4",[2]点数換算表!$D$18,IF(AF124="ベスト8",[2]点数換算表!$E$18,[2]点数換算表!$F$18)))))</f>
        <v>0</v>
      </c>
      <c r="AH124" s="12"/>
      <c r="AI124" s="11">
        <f>IF(AH124="",0,IF(AH124="優勝",[2]点数換算表!$B$19,IF(AH124="準優勝",[2]点数換算表!$C$19,IF(AH124="ベスト4",[2]点数換算表!$D$19,IF(AH124="ベスト8",[2]点数換算表!$E$19,[2]点数換算表!$F$19)))))</f>
        <v>0</v>
      </c>
    </row>
    <row r="125" spans="1:35">
      <c r="A125" s="13">
        <v>122</v>
      </c>
      <c r="B125" s="13" t="s">
        <v>760</v>
      </c>
      <c r="C125" s="13" t="s">
        <v>759</v>
      </c>
      <c r="D125" s="13">
        <v>1</v>
      </c>
      <c r="E125" s="16" t="s">
        <v>177</v>
      </c>
      <c r="F125" s="26" t="s">
        <v>539</v>
      </c>
      <c r="G125" s="11">
        <f t="shared" si="2"/>
        <v>50</v>
      </c>
      <c r="H125" s="12"/>
      <c r="I125" s="23">
        <f>IF(H125="",0,IF(H125="優勝",[2]点数換算表!$B$2,IF(H125="準優勝",[2]点数換算表!$C$2,IF(H125="ベスト4",[2]点数換算表!$D$2,[2]点数換算表!$E$2))))</f>
        <v>0</v>
      </c>
      <c r="J125" s="12"/>
      <c r="K125" s="11">
        <f>IF(J125="",0,IF(J125="優勝",[2]点数換算表!$B$3,IF(J125="準優勝",[2]点数換算表!$C$3,IF(J125="ベスト4",[2]点数換算表!$D$3,[2]点数換算表!$E$3))))</f>
        <v>0</v>
      </c>
      <c r="L125" s="12"/>
      <c r="M125" s="11">
        <f>IF(L125="",0,IF(L125="優勝",[2]点数換算表!$B$4,IF(L125="準優勝",[2]点数換算表!$C$4,IF(L125="ベスト4",[2]点数換算表!$D$4,IF(L125="ベスト8",[2]点数換算表!$E$4,IF(L125="ベスト16",[2]点数換算表!$F$4,""))))))</f>
        <v>0</v>
      </c>
      <c r="N125" s="12" t="s">
        <v>135</v>
      </c>
      <c r="O125" s="11">
        <f>IF(N125="",0,IF(N125="優勝",点数換算表!$B$5,IF(N125="準優勝",点数換算表!$C$5,IF(N125="ベスト4",点数換算表!$D$5,IF(N125="ベスト8",点数換算表!$E$5,IF(N125="ベスト16",点数換算表!$F$5,IF(N125="ベスト32",点数換算表!$G$5,"")))))))</f>
        <v>50</v>
      </c>
      <c r="P125" s="12"/>
      <c r="Q125" s="11">
        <f>IF(P125="",0,IF(P125="優勝",[2]点数換算表!$B$6,IF(P125="準優勝",[2]点数換算表!$C$6,IF(P125="ベスト4",[2]点数換算表!$D$6,IF(P125="ベスト8",[2]点数換算表!$E$6,IF(P125="ベスト16",[2]点数換算表!$F$6,IF(P125="ベスト32",[2]点数換算表!$G$6,"")))))))</f>
        <v>0</v>
      </c>
      <c r="R125" s="12"/>
      <c r="S125" s="11">
        <f>IF(R125="",0,IF(R125="優勝",[2]点数換算表!$B$7,IF(R125="準優勝",[2]点数換算表!$C$7,IF(R125="ベスト4",[2]点数換算表!$D$7,IF(R125="ベスト8",[2]点数換算表!$E$7,[2]点数換算表!$F$7)))))</f>
        <v>0</v>
      </c>
      <c r="T125" s="12"/>
      <c r="U125" s="11">
        <f>IF(T125="",0,IF(T125="優勝",[2]点数換算表!$B$8,IF(T125="準優勝",[2]点数換算表!$C$8,IF(T125="ベスト4",[2]点数換算表!$D$8,IF(T125="ベスト8",[2]点数換算表!$E$8,[2]点数換算表!$F$8)))))</f>
        <v>0</v>
      </c>
      <c r="V125" s="12"/>
      <c r="W125" s="23">
        <f>IF(V125="",0,IF(V125="優勝",[2]点数換算表!$B$13,IF(V125="準優勝",[2]点数換算表!$C$13,IF(V125="ベスト4",[2]点数換算表!$D$13,[2]点数換算表!$E$13))))</f>
        <v>0</v>
      </c>
      <c r="X125" s="12"/>
      <c r="Y125" s="11">
        <f>IF(X125="",0,IF(X125="優勝",[2]点数換算表!$B$14,IF(X125="準優勝",[2]点数換算表!$C$14,IF(X125="ベスト4",[2]点数換算表!$D$14,[2]点数換算表!$E$14))))</f>
        <v>0</v>
      </c>
      <c r="Z125" s="12"/>
      <c r="AA125" s="11">
        <f>IF(Z125="",0,IF(Z125="優勝",[2]点数換算表!$B$15,IF(Z125="準優勝",[2]点数換算表!$C$15,IF(Z125="ベスト4",[2]点数換算表!$D$15,IF(Z125="ベスト8",[2]点数換算表!$E$15,IF(Z125="ベスト16",[2]点数換算表!$F$15,""))))))</f>
        <v>0</v>
      </c>
      <c r="AB125" s="12"/>
      <c r="AC125" s="11">
        <f>IF(AB125="",0,IF(AB125="優勝",[2]点数換算表!$B$16,IF(AB125="準優勝",[2]点数換算表!$C$16,IF(AB125="ベスト4",[2]点数換算表!$D$16,IF(AB125="ベスト8",[2]点数換算表!$E$16,IF(AB125="ベスト16",[2]点数換算表!$F$16,IF(AB125="ベスト32",[2]点数換算表!$G$16,"")))))))</f>
        <v>0</v>
      </c>
      <c r="AD125" s="12"/>
      <c r="AE125" s="11">
        <f>IF(AD125="",0,IF(AD125="優勝",[2]点数換算表!$B$17,IF(AD125="準優勝",[2]点数換算表!$C$17,IF(AD125="ベスト4",[2]点数換算表!$D$17,IF(AD125="ベスト8",[2]点数換算表!$E$17,IF(AD125="ベスト16",[2]点数換算表!$F$17,IF(AD125="ベスト32",[2]点数換算表!$G$17,"")))))))</f>
        <v>0</v>
      </c>
      <c r="AF125" s="12"/>
      <c r="AG125" s="11">
        <f>IF(AF125="",0,IF(AF125="優勝",[2]点数換算表!$B$18,IF(AF125="準優勝",[2]点数換算表!$C$18,IF(AF125="ベスト4",[2]点数換算表!$D$18,IF(AF125="ベスト8",[2]点数換算表!$E$18,[2]点数換算表!$F$18)))))</f>
        <v>0</v>
      </c>
      <c r="AH125" s="12"/>
      <c r="AI125" s="11">
        <f>IF(AH125="",0,IF(AH125="優勝",[2]点数換算表!$B$19,IF(AH125="準優勝",[2]点数換算表!$C$19,IF(AH125="ベスト4",[2]点数換算表!$D$19,IF(AH125="ベスト8",[2]点数換算表!$E$19,[2]点数換算表!$F$19)))))</f>
        <v>0</v>
      </c>
    </row>
    <row r="126" spans="1:35">
      <c r="A126" s="13">
        <v>123</v>
      </c>
      <c r="B126" s="12" t="s">
        <v>777</v>
      </c>
      <c r="C126" s="12" t="s">
        <v>660</v>
      </c>
      <c r="D126" s="12"/>
      <c r="E126" s="19" t="s">
        <v>250</v>
      </c>
      <c r="F126" s="27" t="s">
        <v>540</v>
      </c>
      <c r="G126" s="11">
        <f t="shared" ref="G126:G173" si="3">MAX(I126,K126)+SUM(M126:U126)+MAX(W126,Y126)+SUM(AA126:AI126)</f>
        <v>50</v>
      </c>
      <c r="H126" s="12"/>
      <c r="I126" s="23">
        <f>IF(H126="",0,IF(H126="優勝",[2]点数換算表!$B$2,IF(H126="準優勝",[2]点数換算表!$C$2,IF(H126="ベスト4",[2]点数換算表!$D$2,[2]点数換算表!$E$2))))</f>
        <v>0</v>
      </c>
      <c r="J126" s="12"/>
      <c r="K126" s="11">
        <f>IF(J126="",0,IF(J126="優勝",[2]点数換算表!$B$3,IF(J126="準優勝",[2]点数換算表!$C$3,IF(J126="ベスト4",[2]点数換算表!$D$3,[2]点数換算表!$E$3))))</f>
        <v>0</v>
      </c>
      <c r="L126" s="12"/>
      <c r="M126" s="11">
        <f>IF(L126="",0,IF(L126="優勝",[2]点数換算表!$B$4,IF(L126="準優勝",[2]点数換算表!$C$4,IF(L126="ベスト4",[2]点数換算表!$D$4,IF(L126="ベスト8",[2]点数換算表!$E$4,IF(L126="ベスト16",[2]点数換算表!$F$4,""))))))</f>
        <v>0</v>
      </c>
      <c r="N126" s="12" t="s">
        <v>135</v>
      </c>
      <c r="O126" s="11">
        <f>IF(N126="",0,IF(N126="優勝",点数換算表!$B$5,IF(N126="準優勝",点数換算表!$C$5,IF(N126="ベスト4",点数換算表!$D$5,IF(N126="ベスト8",点数換算表!$E$5,IF(N126="ベスト16",点数換算表!$F$5,IF(N126="ベスト32",点数換算表!$G$5,"")))))))</f>
        <v>50</v>
      </c>
      <c r="P126" s="12"/>
      <c r="Q126" s="11">
        <f>IF(P126="",0,IF(P126="優勝",[2]点数換算表!$B$6,IF(P126="準優勝",[2]点数換算表!$C$6,IF(P126="ベスト4",[2]点数換算表!$D$6,IF(P126="ベスト8",[2]点数換算表!$E$6,IF(P126="ベスト16",[2]点数換算表!$F$6,IF(P126="ベスト32",[2]点数換算表!$G$6,"")))))))</f>
        <v>0</v>
      </c>
      <c r="R126" s="12"/>
      <c r="S126" s="11">
        <f>IF(R126="",0,IF(R126="優勝",[2]点数換算表!$B$7,IF(R126="準優勝",[2]点数換算表!$C$7,IF(R126="ベスト4",[2]点数換算表!$D$7,IF(R126="ベスト8",[2]点数換算表!$E$7,[2]点数換算表!$F$7)))))</f>
        <v>0</v>
      </c>
      <c r="T126" s="12"/>
      <c r="U126" s="11">
        <f>IF(T126="",0,IF(T126="優勝",[2]点数換算表!$B$8,IF(T126="準優勝",[2]点数換算表!$C$8,IF(T126="ベスト4",[2]点数換算表!$D$8,IF(T126="ベスト8",[2]点数換算表!$E$8,[2]点数換算表!$F$8)))))</f>
        <v>0</v>
      </c>
      <c r="V126" s="12"/>
      <c r="W126" s="23">
        <f>IF(V126="",0,IF(V126="優勝",[2]点数換算表!$B$13,IF(V126="準優勝",[2]点数換算表!$C$13,IF(V126="ベスト4",[2]点数換算表!$D$13,[2]点数換算表!$E$13))))</f>
        <v>0</v>
      </c>
      <c r="X126" s="12"/>
      <c r="Y126" s="11">
        <f>IF(X126="",0,IF(X126="優勝",[2]点数換算表!$B$14,IF(X126="準優勝",[2]点数換算表!$C$14,IF(X126="ベスト4",[2]点数換算表!$D$14,[2]点数換算表!$E$14))))</f>
        <v>0</v>
      </c>
      <c r="Z126" s="12"/>
      <c r="AA126" s="11">
        <f>IF(Z126="",0,IF(Z126="優勝",[2]点数換算表!$B$15,IF(Z126="準優勝",[2]点数換算表!$C$15,IF(Z126="ベスト4",[2]点数換算表!$D$15,IF(Z126="ベスト8",[2]点数換算表!$E$15,IF(Z126="ベスト16",[2]点数換算表!$F$15,""))))))</f>
        <v>0</v>
      </c>
      <c r="AB126" s="12"/>
      <c r="AC126" s="11">
        <f>IF(AB126="",0,IF(AB126="優勝",[2]点数換算表!$B$16,IF(AB126="準優勝",[2]点数換算表!$C$16,IF(AB126="ベスト4",[2]点数換算表!$D$16,IF(AB126="ベスト8",[2]点数換算表!$E$16,IF(AB126="ベスト16",[2]点数換算表!$F$16,IF(AB126="ベスト32",[2]点数換算表!$G$16,"")))))))</f>
        <v>0</v>
      </c>
      <c r="AD126" s="12"/>
      <c r="AE126" s="11">
        <f>IF(AD126="",0,IF(AD126="優勝",[2]点数換算表!$B$17,IF(AD126="準優勝",[2]点数換算表!$C$17,IF(AD126="ベスト4",[2]点数換算表!$D$17,IF(AD126="ベスト8",[2]点数換算表!$E$17,IF(AD126="ベスト16",[2]点数換算表!$F$17,IF(AD126="ベスト32",[2]点数換算表!$G$17,"")))))))</f>
        <v>0</v>
      </c>
      <c r="AF126" s="12"/>
      <c r="AG126" s="11">
        <f>IF(AF126="",0,IF(AF126="優勝",[2]点数換算表!$B$18,IF(AF126="準優勝",[2]点数換算表!$C$18,IF(AF126="ベスト4",[2]点数換算表!$D$18,IF(AF126="ベスト8",[2]点数換算表!$E$18,[2]点数換算表!$F$18)))))</f>
        <v>0</v>
      </c>
      <c r="AH126" s="12"/>
      <c r="AI126" s="11">
        <f>IF(AH126="",0,IF(AH126="優勝",[2]点数換算表!$B$19,IF(AH126="準優勝",[2]点数換算表!$C$19,IF(AH126="ベスト4",[2]点数換算表!$D$19,IF(AH126="ベスト8",[2]点数換算表!$E$19,[2]点数換算表!$F$19)))))</f>
        <v>0</v>
      </c>
    </row>
    <row r="127" spans="1:35">
      <c r="A127" s="13">
        <v>124</v>
      </c>
      <c r="B127" s="12" t="s">
        <v>778</v>
      </c>
      <c r="C127" s="12" t="s">
        <v>660</v>
      </c>
      <c r="D127" s="12"/>
      <c r="E127" s="19" t="s">
        <v>250</v>
      </c>
      <c r="F127" s="27" t="s">
        <v>540</v>
      </c>
      <c r="G127" s="11">
        <f t="shared" si="3"/>
        <v>50</v>
      </c>
      <c r="H127" s="12"/>
      <c r="I127" s="23">
        <f>IF(H127="",0,IF(H127="優勝",[2]点数換算表!$B$2,IF(H127="準優勝",[2]点数換算表!$C$2,IF(H127="ベスト4",[2]点数換算表!$D$2,[2]点数換算表!$E$2))))</f>
        <v>0</v>
      </c>
      <c r="J127" s="12"/>
      <c r="K127" s="11">
        <f>IF(J127="",0,IF(J127="優勝",[2]点数換算表!$B$3,IF(J127="準優勝",[2]点数換算表!$C$3,IF(J127="ベスト4",[2]点数換算表!$D$3,[2]点数換算表!$E$3))))</f>
        <v>0</v>
      </c>
      <c r="L127" s="12"/>
      <c r="M127" s="11">
        <f>IF(L127="",0,IF(L127="優勝",[2]点数換算表!$B$4,IF(L127="準優勝",[2]点数換算表!$C$4,IF(L127="ベスト4",[2]点数換算表!$D$4,IF(L127="ベスト8",[2]点数換算表!$E$4,IF(L127="ベスト16",[2]点数換算表!$F$4,""))))))</f>
        <v>0</v>
      </c>
      <c r="N127" s="12" t="s">
        <v>135</v>
      </c>
      <c r="O127" s="11">
        <f>IF(N127="",0,IF(N127="優勝",点数換算表!$B$5,IF(N127="準優勝",点数換算表!$C$5,IF(N127="ベスト4",点数換算表!$D$5,IF(N127="ベスト8",点数換算表!$E$5,IF(N127="ベスト16",点数換算表!$F$5,IF(N127="ベスト32",点数換算表!$G$5,"")))))))</f>
        <v>50</v>
      </c>
      <c r="P127" s="12"/>
      <c r="Q127" s="11">
        <f>IF(P127="",0,IF(P127="優勝",[2]点数換算表!$B$6,IF(P127="準優勝",[2]点数換算表!$C$6,IF(P127="ベスト4",[2]点数換算表!$D$6,IF(P127="ベスト8",[2]点数換算表!$E$6,IF(P127="ベスト16",[2]点数換算表!$F$6,IF(P127="ベスト32",[2]点数換算表!$G$6,"")))))))</f>
        <v>0</v>
      </c>
      <c r="R127" s="12"/>
      <c r="S127" s="11">
        <f>IF(R127="",0,IF(R127="優勝",[2]点数換算表!$B$7,IF(R127="準優勝",[2]点数換算表!$C$7,IF(R127="ベスト4",[2]点数換算表!$D$7,IF(R127="ベスト8",[2]点数換算表!$E$7,[2]点数換算表!$F$7)))))</f>
        <v>0</v>
      </c>
      <c r="T127" s="12"/>
      <c r="U127" s="11">
        <f>IF(T127="",0,IF(T127="優勝",[2]点数換算表!$B$8,IF(T127="準優勝",[2]点数換算表!$C$8,IF(T127="ベスト4",[2]点数換算表!$D$8,IF(T127="ベスト8",[2]点数換算表!$E$8,[2]点数換算表!$F$8)))))</f>
        <v>0</v>
      </c>
      <c r="V127" s="12"/>
      <c r="W127" s="23">
        <f>IF(V127="",0,IF(V127="優勝",[2]点数換算表!$B$13,IF(V127="準優勝",[2]点数換算表!$C$13,IF(V127="ベスト4",[2]点数換算表!$D$13,[2]点数換算表!$E$13))))</f>
        <v>0</v>
      </c>
      <c r="X127" s="12"/>
      <c r="Y127" s="11">
        <f>IF(X127="",0,IF(X127="優勝",[2]点数換算表!$B$14,IF(X127="準優勝",[2]点数換算表!$C$14,IF(X127="ベスト4",[2]点数換算表!$D$14,[2]点数換算表!$E$14))))</f>
        <v>0</v>
      </c>
      <c r="Z127" s="12"/>
      <c r="AA127" s="11">
        <f>IF(Z127="",0,IF(Z127="優勝",[2]点数換算表!$B$15,IF(Z127="準優勝",[2]点数換算表!$C$15,IF(Z127="ベスト4",[2]点数換算表!$D$15,IF(Z127="ベスト8",[2]点数換算表!$E$15,IF(Z127="ベスト16",[2]点数換算表!$F$15,""))))))</f>
        <v>0</v>
      </c>
      <c r="AB127" s="12"/>
      <c r="AC127" s="11">
        <f>IF(AB127="",0,IF(AB127="優勝",[2]点数換算表!$B$16,IF(AB127="準優勝",[2]点数換算表!$C$16,IF(AB127="ベスト4",[2]点数換算表!$D$16,IF(AB127="ベスト8",[2]点数換算表!$E$16,IF(AB127="ベスト16",[2]点数換算表!$F$16,IF(AB127="ベスト32",[2]点数換算表!$G$16,"")))))))</f>
        <v>0</v>
      </c>
      <c r="AD127" s="12"/>
      <c r="AE127" s="11">
        <f>IF(AD127="",0,IF(AD127="優勝",[2]点数換算表!$B$17,IF(AD127="準優勝",[2]点数換算表!$C$17,IF(AD127="ベスト4",[2]点数換算表!$D$17,IF(AD127="ベスト8",[2]点数換算表!$E$17,IF(AD127="ベスト16",[2]点数換算表!$F$17,IF(AD127="ベスト32",[2]点数換算表!$G$17,"")))))))</f>
        <v>0</v>
      </c>
      <c r="AF127" s="12"/>
      <c r="AG127" s="11">
        <f>IF(AF127="",0,IF(AF127="優勝",[2]点数換算表!$B$18,IF(AF127="準優勝",[2]点数換算表!$C$18,IF(AF127="ベスト4",[2]点数換算表!$D$18,IF(AF127="ベスト8",[2]点数換算表!$E$18,[2]点数換算表!$F$18)))))</f>
        <v>0</v>
      </c>
      <c r="AH127" s="12"/>
      <c r="AI127" s="11">
        <f>IF(AH127="",0,IF(AH127="優勝",[2]点数換算表!$B$19,IF(AH127="準優勝",[2]点数換算表!$C$19,IF(AH127="ベスト4",[2]点数換算表!$D$19,IF(AH127="ベスト8",[2]点数換算表!$E$19,[2]点数換算表!$F$19)))))</f>
        <v>0</v>
      </c>
    </row>
    <row r="128" spans="1:35">
      <c r="A128" s="13">
        <v>125</v>
      </c>
      <c r="B128" s="12" t="s">
        <v>155</v>
      </c>
      <c r="C128" s="12" t="s">
        <v>30</v>
      </c>
      <c r="D128" s="12">
        <v>1</v>
      </c>
      <c r="E128" s="16" t="s">
        <v>177</v>
      </c>
      <c r="F128" s="26" t="s">
        <v>539</v>
      </c>
      <c r="G128" s="11">
        <f t="shared" si="3"/>
        <v>40</v>
      </c>
      <c r="H128" s="12"/>
      <c r="I128" s="23">
        <f>IF(H128="",0,IF(H128="優勝",[2]点数換算表!$B$2,IF(H128="準優勝",[2]点数換算表!$C$2,IF(H128="ベスト4",[2]点数換算表!$D$2,[2]点数換算表!$E$2))))</f>
        <v>0</v>
      </c>
      <c r="J128" s="12"/>
      <c r="K128" s="11">
        <f>IF(J128="",0,IF(J128="優勝",[2]点数換算表!$B$3,IF(J128="準優勝",[2]点数換算表!$C$3,IF(J128="ベスト4",[2]点数換算表!$D$3,[2]点数換算表!$E$3))))</f>
        <v>0</v>
      </c>
      <c r="L128" s="12"/>
      <c r="M128" s="11">
        <f>IF(L128="",0,IF(L128="優勝",[2]点数換算表!$B$4,IF(L128="準優勝",[2]点数換算表!$C$4,IF(L128="ベスト4",[2]点数換算表!$D$4,IF(L128="ベスト8",[2]点数換算表!$E$4,IF(L128="ベスト16",[2]点数換算表!$F$4,""))))))</f>
        <v>0</v>
      </c>
      <c r="N128" s="12"/>
      <c r="O128" s="11">
        <f>IF(N128="",0,IF(N128="優勝",点数換算表!$B$5,IF(N128="準優勝",点数換算表!$C$5,IF(N128="ベスト4",点数換算表!$D$5,IF(N128="ベスト8",点数換算表!$E$5,IF(N128="ベスト16",点数換算表!$F$5,IF(N128="ベスト32",点数換算表!$G$5,"")))))))</f>
        <v>0</v>
      </c>
      <c r="P128" s="12"/>
      <c r="Q128" s="11">
        <f>IF(P128="",0,IF(P128="優勝",[2]点数換算表!$B$6,IF(P128="準優勝",[2]点数換算表!$C$6,IF(P128="ベスト4",[2]点数換算表!$D$6,IF(P128="ベスト8",[2]点数換算表!$E$6,IF(P128="ベスト16",[2]点数換算表!$F$6,IF(P128="ベスト32",[2]点数換算表!$G$6,"")))))))</f>
        <v>0</v>
      </c>
      <c r="R128" s="12"/>
      <c r="S128" s="11">
        <f>IF(R128="",0,IF(R128="優勝",[2]点数換算表!$B$7,IF(R128="準優勝",[2]点数換算表!$C$7,IF(R128="ベスト4",[2]点数換算表!$D$7,IF(R128="ベスト8",[2]点数換算表!$E$7,[2]点数換算表!$F$7)))))</f>
        <v>0</v>
      </c>
      <c r="T128" s="12"/>
      <c r="U128" s="11">
        <f>IF(T128="",0,IF(T128="優勝",[2]点数換算表!$B$8,IF(T128="準優勝",[2]点数換算表!$C$8,IF(T128="ベスト4",[2]点数換算表!$D$8,IF(T128="ベスト8",[2]点数換算表!$E$8,[2]点数換算表!$F$8)))))</f>
        <v>0</v>
      </c>
      <c r="V128" s="12"/>
      <c r="W128" s="23">
        <f>IF(V128="",0,IF(V128="優勝",[2]点数換算表!$B$13,IF(V128="準優勝",[2]点数換算表!$C$13,IF(V128="ベスト4",[2]点数換算表!$D$13,[2]点数換算表!$E$13))))</f>
        <v>0</v>
      </c>
      <c r="X128" s="12" t="s">
        <v>9</v>
      </c>
      <c r="Y128" s="11">
        <f>IF(X128="",0,IF(X128="優勝",[2]点数換算表!$B$14,IF(X128="準優勝",[2]点数換算表!$C$14,IF(X128="ベスト4",[2]点数換算表!$D$14,[2]点数換算表!$E$14))))</f>
        <v>40</v>
      </c>
      <c r="Z128" s="12"/>
      <c r="AA128" s="11">
        <f>IF(Z128="",0,IF(Z128="優勝",[2]点数換算表!$B$15,IF(Z128="準優勝",[2]点数換算表!$C$15,IF(Z128="ベスト4",[2]点数換算表!$D$15,IF(Z128="ベスト8",[2]点数換算表!$E$15,IF(Z128="ベスト16",[2]点数換算表!$F$15,""))))))</f>
        <v>0</v>
      </c>
      <c r="AB128" s="12"/>
      <c r="AC128" s="11">
        <f>IF(AB128="",0,IF(AB128="優勝",[2]点数換算表!$B$16,IF(AB128="準優勝",[2]点数換算表!$C$16,IF(AB128="ベスト4",[2]点数換算表!$D$16,IF(AB128="ベスト8",[2]点数換算表!$E$16,IF(AB128="ベスト16",[2]点数換算表!$F$16,IF(AB128="ベスト32",[2]点数換算表!$G$16,"")))))))</f>
        <v>0</v>
      </c>
      <c r="AD128" s="12"/>
      <c r="AE128" s="11">
        <f>IF(AD128="",0,IF(AD128="優勝",[2]点数換算表!$B$17,IF(AD128="準優勝",[2]点数換算表!$C$17,IF(AD128="ベスト4",[2]点数換算表!$D$17,IF(AD128="ベスト8",[2]点数換算表!$E$17,IF(AD128="ベスト16",[2]点数換算表!$F$17,IF(AD128="ベスト32",[2]点数換算表!$G$17,"")))))))</f>
        <v>0</v>
      </c>
      <c r="AF128" s="12"/>
      <c r="AG128" s="11">
        <f>IF(AF128="",0,IF(AF128="優勝",[2]点数換算表!$B$18,IF(AF128="準優勝",[2]点数換算表!$C$18,IF(AF128="ベスト4",[2]点数換算表!$D$18,IF(AF128="ベスト8",[2]点数換算表!$E$18,[2]点数換算表!$F$18)))))</f>
        <v>0</v>
      </c>
      <c r="AH128" s="12"/>
      <c r="AI128" s="11">
        <f>IF(AH128="",0,IF(AH128="優勝",[2]点数換算表!$B$19,IF(AH128="準優勝",[2]点数換算表!$C$19,IF(AH128="ベスト4",[2]点数換算表!$D$19,IF(AH128="ベスト8",[2]点数換算表!$E$19,[2]点数換算表!$F$19)))))</f>
        <v>0</v>
      </c>
    </row>
    <row r="129" spans="1:35">
      <c r="A129" s="13">
        <v>126</v>
      </c>
      <c r="B129" s="12" t="s">
        <v>156</v>
      </c>
      <c r="C129" s="12" t="s">
        <v>30</v>
      </c>
      <c r="D129" s="12">
        <v>1</v>
      </c>
      <c r="E129" s="16" t="s">
        <v>177</v>
      </c>
      <c r="F129" s="26" t="s">
        <v>539</v>
      </c>
      <c r="G129" s="11">
        <f t="shared" si="3"/>
        <v>40</v>
      </c>
      <c r="H129" s="12"/>
      <c r="I129" s="23">
        <f>IF(H129="",0,IF(H129="優勝",[2]点数換算表!$B$2,IF(H129="準優勝",[2]点数換算表!$C$2,IF(H129="ベスト4",[2]点数換算表!$D$2,[2]点数換算表!$E$2))))</f>
        <v>0</v>
      </c>
      <c r="J129" s="12"/>
      <c r="K129" s="11">
        <f>IF(J129="",0,IF(J129="優勝",[2]点数換算表!$B$3,IF(J129="準優勝",[2]点数換算表!$C$3,IF(J129="ベスト4",[2]点数換算表!$D$3,[2]点数換算表!$E$3))))</f>
        <v>0</v>
      </c>
      <c r="L129" s="12"/>
      <c r="M129" s="11">
        <f>IF(L129="",0,IF(L129="優勝",[2]点数換算表!$B$4,IF(L129="準優勝",[2]点数換算表!$C$4,IF(L129="ベスト4",[2]点数換算表!$D$4,IF(L129="ベスト8",[2]点数換算表!$E$4,IF(L129="ベスト16",[2]点数換算表!$F$4,""))))))</f>
        <v>0</v>
      </c>
      <c r="N129" s="12"/>
      <c r="O129" s="11">
        <f>IF(N129="",0,IF(N129="優勝",点数換算表!$B$5,IF(N129="準優勝",点数換算表!$C$5,IF(N129="ベスト4",点数換算表!$D$5,IF(N129="ベスト8",点数換算表!$E$5,IF(N129="ベスト16",点数換算表!$F$5,IF(N129="ベスト32",点数換算表!$G$5,"")))))))</f>
        <v>0</v>
      </c>
      <c r="P129" s="12"/>
      <c r="Q129" s="11">
        <f>IF(P129="",0,IF(P129="優勝",[2]点数換算表!$B$6,IF(P129="準優勝",[2]点数換算表!$C$6,IF(P129="ベスト4",[2]点数換算表!$D$6,IF(P129="ベスト8",[2]点数換算表!$E$6,IF(P129="ベスト16",[2]点数換算表!$F$6,IF(P129="ベスト32",[2]点数換算表!$G$6,"")))))))</f>
        <v>0</v>
      </c>
      <c r="R129" s="12"/>
      <c r="S129" s="11">
        <f>IF(R129="",0,IF(R129="優勝",[2]点数換算表!$B$7,IF(R129="準優勝",[2]点数換算表!$C$7,IF(R129="ベスト4",[2]点数換算表!$D$7,IF(R129="ベスト8",[2]点数換算表!$E$7,[2]点数換算表!$F$7)))))</f>
        <v>0</v>
      </c>
      <c r="T129" s="12"/>
      <c r="U129" s="11">
        <f>IF(T129="",0,IF(T129="優勝",[2]点数換算表!$B$8,IF(T129="準優勝",[2]点数換算表!$C$8,IF(T129="ベスト4",[2]点数換算表!$D$8,IF(T129="ベスト8",[2]点数換算表!$E$8,[2]点数換算表!$F$8)))))</f>
        <v>0</v>
      </c>
      <c r="V129" s="12" t="s">
        <v>6</v>
      </c>
      <c r="W129" s="23">
        <f>IF(V129="",0,IF(V129="優勝",[2]点数換算表!$B$13,IF(V129="準優勝",[2]点数換算表!$C$13,IF(V129="ベスト4",[2]点数換算表!$D$13,[2]点数換算表!$E$13))))</f>
        <v>40</v>
      </c>
      <c r="X129" s="12"/>
      <c r="Y129" s="11">
        <f>IF(X129="",0,IF(X129="優勝",[2]点数換算表!$B$14,IF(X129="準優勝",[2]点数換算表!$C$14,IF(X129="ベスト4",[2]点数換算表!$D$14,[2]点数換算表!$E$14))))</f>
        <v>0</v>
      </c>
      <c r="Z129" s="12"/>
      <c r="AA129" s="11">
        <f>IF(Z129="",0,IF(Z129="優勝",[2]点数換算表!$B$15,IF(Z129="準優勝",[2]点数換算表!$C$15,IF(Z129="ベスト4",[2]点数換算表!$D$15,IF(Z129="ベスト8",[2]点数換算表!$E$15,IF(Z129="ベスト16",[2]点数換算表!$F$15,""))))))</f>
        <v>0</v>
      </c>
      <c r="AB129" s="12"/>
      <c r="AC129" s="11">
        <f>IF(AB129="",0,IF(AB129="優勝",[2]点数換算表!$B$16,IF(AB129="準優勝",[2]点数換算表!$C$16,IF(AB129="ベスト4",[2]点数換算表!$D$16,IF(AB129="ベスト8",[2]点数換算表!$E$16,IF(AB129="ベスト16",[2]点数換算表!$F$16,IF(AB129="ベスト32",[2]点数換算表!$G$16,"")))))))</f>
        <v>0</v>
      </c>
      <c r="AD129" s="12"/>
      <c r="AE129" s="11">
        <f>IF(AD129="",0,IF(AD129="優勝",[2]点数換算表!$B$17,IF(AD129="準優勝",[2]点数換算表!$C$17,IF(AD129="ベスト4",[2]点数換算表!$D$17,IF(AD129="ベスト8",[2]点数換算表!$E$17,IF(AD129="ベスト16",[2]点数換算表!$F$17,IF(AD129="ベスト32",[2]点数換算表!$G$17,"")))))))</f>
        <v>0</v>
      </c>
      <c r="AF129" s="12"/>
      <c r="AG129" s="11">
        <f>IF(AF129="",0,IF(AF129="優勝",[2]点数換算表!$B$18,IF(AF129="準優勝",[2]点数換算表!$C$18,IF(AF129="ベスト4",[2]点数換算表!$D$18,IF(AF129="ベスト8",[2]点数換算表!$E$18,[2]点数換算表!$F$18)))))</f>
        <v>0</v>
      </c>
      <c r="AH129" s="12"/>
      <c r="AI129" s="11">
        <f>IF(AH129="",0,IF(AH129="優勝",[2]点数換算表!$B$19,IF(AH129="準優勝",[2]点数換算表!$C$19,IF(AH129="ベスト4",[2]点数換算表!$D$19,IF(AH129="ベスト8",[2]点数換算表!$E$19,[2]点数換算表!$F$19)))))</f>
        <v>0</v>
      </c>
    </row>
    <row r="130" spans="1:35">
      <c r="A130" s="13">
        <v>127</v>
      </c>
      <c r="B130" s="12" t="s">
        <v>87</v>
      </c>
      <c r="C130" s="12" t="s">
        <v>62</v>
      </c>
      <c r="D130" s="12">
        <v>2</v>
      </c>
      <c r="E130" s="16" t="s">
        <v>177</v>
      </c>
      <c r="F130" s="26" t="s">
        <v>539</v>
      </c>
      <c r="G130" s="11">
        <f t="shared" si="3"/>
        <v>40</v>
      </c>
      <c r="H130" s="12"/>
      <c r="I130" s="23">
        <f>IF(H130="",0,IF(H130="優勝",[2]点数換算表!$B$2,IF(H130="準優勝",[2]点数換算表!$C$2,IF(H130="ベスト4",[2]点数換算表!$D$2,[2]点数換算表!$E$2))))</f>
        <v>0</v>
      </c>
      <c r="J130" s="12"/>
      <c r="K130" s="11">
        <f>IF(J130="",0,IF(J130="優勝",[2]点数換算表!$B$3,IF(J130="準優勝",[2]点数換算表!$C$3,IF(J130="ベスト4",[2]点数換算表!$D$3,[2]点数換算表!$E$3))))</f>
        <v>0</v>
      </c>
      <c r="L130" s="12"/>
      <c r="M130" s="11">
        <f>IF(L130="",0,IF(L130="優勝",[2]点数換算表!$B$4,IF(L130="準優勝",[2]点数換算表!$C$4,IF(L130="ベスト4",[2]点数換算表!$D$4,IF(L130="ベスト8",[2]点数換算表!$E$4,IF(L130="ベスト16",[2]点数換算表!$F$4,""))))))</f>
        <v>0</v>
      </c>
      <c r="N130" s="12"/>
      <c r="O130" s="11">
        <f>IF(N130="",0,IF(N130="優勝",点数換算表!$B$5,IF(N130="準優勝",点数換算表!$C$5,IF(N130="ベスト4",点数換算表!$D$5,IF(N130="ベスト8",点数換算表!$E$5,IF(N130="ベスト16",点数換算表!$F$5,IF(N130="ベスト32",点数換算表!$G$5,"")))))))</f>
        <v>0</v>
      </c>
      <c r="P130" s="12"/>
      <c r="Q130" s="11">
        <f>IF(P130="",0,IF(P130="優勝",[2]点数換算表!$B$6,IF(P130="準優勝",[2]点数換算表!$C$6,IF(P130="ベスト4",[2]点数換算表!$D$6,IF(P130="ベスト8",[2]点数換算表!$E$6,IF(P130="ベスト16",[2]点数換算表!$F$6,IF(P130="ベスト32",[2]点数換算表!$G$6,"")))))))</f>
        <v>0</v>
      </c>
      <c r="R130" s="12"/>
      <c r="S130" s="11">
        <f>IF(R130="",0,IF(R130="優勝",[2]点数換算表!$B$7,IF(R130="準優勝",[2]点数換算表!$C$7,IF(R130="ベスト4",[2]点数換算表!$D$7,IF(R130="ベスト8",[2]点数換算表!$E$7,[2]点数換算表!$F$7)))))</f>
        <v>0</v>
      </c>
      <c r="T130" s="12"/>
      <c r="U130" s="11">
        <f>IF(T130="",0,IF(T130="優勝",[2]点数換算表!$B$8,IF(T130="準優勝",[2]点数換算表!$C$8,IF(T130="ベスト4",[2]点数換算表!$D$8,IF(T130="ベスト8",[2]点数換算表!$E$8,[2]点数換算表!$F$8)))))</f>
        <v>0</v>
      </c>
      <c r="V130" s="12"/>
      <c r="W130" s="23">
        <f>IF(V130="",0,IF(V130="優勝",[2]点数換算表!$B$13,IF(V130="準優勝",[2]点数換算表!$C$13,IF(V130="ベスト4",[2]点数換算表!$D$13,[2]点数換算表!$E$13))))</f>
        <v>0</v>
      </c>
      <c r="X130" s="12"/>
      <c r="Y130" s="11">
        <f>IF(X130="",0,IF(X130="優勝",[2]点数換算表!$B$14,IF(X130="準優勝",[2]点数換算表!$C$14,IF(X130="ベスト4",[2]点数換算表!$D$14,[2]点数換算表!$E$14))))</f>
        <v>0</v>
      </c>
      <c r="Z130" s="12"/>
      <c r="AA130" s="11">
        <f>IF(Z130="",0,IF(Z130="優勝",[2]点数換算表!$B$15,IF(Z130="準優勝",[2]点数換算表!$C$15,IF(Z130="ベスト4",[2]点数換算表!$D$15,IF(Z130="ベスト8",[2]点数換算表!$E$15,IF(Z130="ベスト16",[2]点数換算表!$F$15,""))))))</f>
        <v>0</v>
      </c>
      <c r="AB130" s="12" t="s">
        <v>135</v>
      </c>
      <c r="AC130" s="11">
        <f>IF(AB130="",0,IF(AB130="優勝",[2]点数換算表!$B$16,IF(AB130="準優勝",[2]点数換算表!$C$16,IF(AB130="ベスト4",[2]点数換算表!$D$16,IF(AB130="ベスト8",[2]点数換算表!$E$16,IF(AB130="ベスト16",[2]点数換算表!$F$16,IF(AB130="ベスト32",[2]点数換算表!$G$16,"")))))))</f>
        <v>40</v>
      </c>
      <c r="AD130" s="12"/>
      <c r="AE130" s="11">
        <f>IF(AD130="",0,IF(AD130="優勝",[2]点数換算表!$B$17,IF(AD130="準優勝",[2]点数換算表!$C$17,IF(AD130="ベスト4",[2]点数換算表!$D$17,IF(AD130="ベスト8",[2]点数換算表!$E$17,IF(AD130="ベスト16",[2]点数換算表!$F$17,IF(AD130="ベスト32",[2]点数換算表!$G$17,"")))))))</f>
        <v>0</v>
      </c>
      <c r="AF130" s="12"/>
      <c r="AG130" s="11">
        <f>IF(AF130="",0,IF(AF130="優勝",[2]点数換算表!$B$18,IF(AF130="準優勝",[2]点数換算表!$C$18,IF(AF130="ベスト4",[2]点数換算表!$D$18,IF(AF130="ベスト8",[2]点数換算表!$E$18,[2]点数換算表!$F$18)))))</f>
        <v>0</v>
      </c>
      <c r="AH130" s="12"/>
      <c r="AI130" s="11">
        <f>IF(AH130="",0,IF(AH130="優勝",[2]点数換算表!$B$19,IF(AH130="準優勝",[2]点数換算表!$C$19,IF(AH130="ベスト4",[2]点数換算表!$D$19,IF(AH130="ベスト8",[2]点数換算表!$E$19,[2]点数換算表!$F$19)))))</f>
        <v>0</v>
      </c>
    </row>
    <row r="131" spans="1:35">
      <c r="A131" s="13">
        <v>128</v>
      </c>
      <c r="B131" s="12" t="s">
        <v>217</v>
      </c>
      <c r="C131" s="12" t="s">
        <v>180</v>
      </c>
      <c r="D131" s="12">
        <v>2</v>
      </c>
      <c r="E131" s="18" t="s">
        <v>179</v>
      </c>
      <c r="F131" s="27" t="s">
        <v>540</v>
      </c>
      <c r="G131" s="11">
        <f t="shared" si="3"/>
        <v>40</v>
      </c>
      <c r="H131" s="12"/>
      <c r="I131" s="23">
        <f>IF(H131="",0,IF(H131="優勝",[2]点数換算表!$B$2,IF(H131="準優勝",[2]点数換算表!$C$2,IF(H131="ベスト4",[2]点数換算表!$D$2,[2]点数換算表!$E$2))))</f>
        <v>0</v>
      </c>
      <c r="J131" s="12"/>
      <c r="K131" s="11">
        <f>IF(J131="",0,IF(J131="優勝",[2]点数換算表!$B$3,IF(J131="準優勝",[2]点数換算表!$C$3,IF(J131="ベスト4",[2]点数換算表!$D$3,[2]点数換算表!$E$3))))</f>
        <v>0</v>
      </c>
      <c r="L131" s="12"/>
      <c r="M131" s="11">
        <f>IF(L131="",0,IF(L131="優勝",[2]点数換算表!$B$4,IF(L131="準優勝",[2]点数換算表!$C$4,IF(L131="ベスト4",[2]点数換算表!$D$4,IF(L131="ベスト8",[2]点数換算表!$E$4,IF(L131="ベスト16",[2]点数換算表!$F$4,""))))))</f>
        <v>0</v>
      </c>
      <c r="N131" s="12"/>
      <c r="O131" s="11">
        <f>IF(N131="",0,IF(N131="優勝",[2]点数換算表!$B$5,IF(N131="準優勝",[2]点数換算表!$C$5,IF(N131="ベスト4",[2]点数換算表!$D$5,IF(N131="ベスト8",[2]点数換算表!$E$5,IF(N131="ベスト16",[2]点数換算表!$F$5,IF(N131="ベスト32",[2]点数換算表!$G$5,"")))))))</f>
        <v>0</v>
      </c>
      <c r="P131" s="12"/>
      <c r="Q131" s="11">
        <f>IF(P131="",0,IF(P131="優勝",[2]点数換算表!$B$6,IF(P131="準優勝",[2]点数換算表!$C$6,IF(P131="ベスト4",[2]点数換算表!$D$6,IF(P131="ベスト8",[2]点数換算表!$E$6,IF(P131="ベスト16",[2]点数換算表!$F$6,IF(P131="ベスト32",[2]点数換算表!$G$6,"")))))))</f>
        <v>0</v>
      </c>
      <c r="R131" s="12"/>
      <c r="S131" s="11">
        <f>IF(R131="",0,IF(R131="優勝",[2]点数換算表!$B$7,IF(R131="準優勝",[2]点数換算表!$C$7,IF(R131="ベスト4",[2]点数換算表!$D$7,IF(R131="ベスト8",[2]点数換算表!$E$7,[2]点数換算表!$F$7)))))</f>
        <v>0</v>
      </c>
      <c r="T131" s="12"/>
      <c r="U131" s="11">
        <f>IF(T131="",0,IF(T131="優勝",[2]点数換算表!$B$8,IF(T131="準優勝",[2]点数換算表!$C$8,IF(T131="ベスト4",[2]点数換算表!$D$8,IF(T131="ベスト8",[2]点数換算表!$E$8,[2]点数換算表!$F$8)))))</f>
        <v>0</v>
      </c>
      <c r="V131" s="12"/>
      <c r="W131" s="23">
        <f>IF(V131="",0,IF(V131="優勝",[2]点数換算表!$B$13,IF(V131="準優勝",[2]点数換算表!$C$13,IF(V131="ベスト4",[2]点数換算表!$D$13,[2]点数換算表!$E$13))))</f>
        <v>0</v>
      </c>
      <c r="X131" s="12"/>
      <c r="Y131" s="11">
        <f>IF(X131="",0,IF(X131="優勝",[2]点数換算表!$B$14,IF(X131="準優勝",[2]点数換算表!$C$14,IF(X131="ベスト4",[2]点数換算表!$D$14,[2]点数換算表!$E$14))))</f>
        <v>0</v>
      </c>
      <c r="Z131" s="12"/>
      <c r="AA131" s="11">
        <f>IF(Z131="",0,IF(Z131="優勝",[2]点数換算表!$B$15,IF(Z131="準優勝",[2]点数換算表!$C$15,IF(Z131="ベスト4",[2]点数換算表!$D$15,IF(Z131="ベスト8",[2]点数換算表!$E$15,IF(Z131="ベスト16",[2]点数換算表!$F$15,""))))))</f>
        <v>0</v>
      </c>
      <c r="AB131" s="12" t="s">
        <v>135</v>
      </c>
      <c r="AC131" s="11">
        <f>IF(AB131="",0,IF(AB131="優勝",[2]点数換算表!$B$16,IF(AB131="準優勝",[2]点数換算表!$C$16,IF(AB131="ベスト4",[2]点数換算表!$D$16,IF(AB131="ベスト8",[2]点数換算表!$E$16,IF(AB131="ベスト16",[2]点数換算表!$F$16,IF(AB131="ベスト32",[2]点数換算表!$G$16,"")))))))</f>
        <v>40</v>
      </c>
      <c r="AD131" s="12"/>
      <c r="AE131" s="11">
        <f>IF(AD131="",0,IF(AD131="優勝",[2]点数換算表!$B$17,IF(AD131="準優勝",[2]点数換算表!$C$17,IF(AD131="ベスト4",[2]点数換算表!$D$17,IF(AD131="ベスト8",[2]点数換算表!$E$17,IF(AD131="ベスト16",[2]点数換算表!$F$17,IF(AD131="ベスト32",[2]点数換算表!$G$17,"")))))))</f>
        <v>0</v>
      </c>
      <c r="AF131" s="12"/>
      <c r="AG131" s="11">
        <f>IF(AF131="",0,IF(AF131="優勝",[2]点数換算表!$B$18,IF(AF131="準優勝",[2]点数換算表!$C$18,IF(AF131="ベスト4",[2]点数換算表!$D$18,IF(AF131="ベスト8",[2]点数換算表!$E$18,[2]点数換算表!$F$18)))))</f>
        <v>0</v>
      </c>
      <c r="AH131" s="12"/>
      <c r="AI131" s="11">
        <f>IF(AH131="",0,IF(AH131="優勝",[2]点数換算表!$B$19,IF(AH131="準優勝",[2]点数換算表!$C$19,IF(AH131="ベスト4",[2]点数換算表!$D$19,IF(AH131="ベスト8",[2]点数換算表!$E$19,[2]点数換算表!$F$19)))))</f>
        <v>0</v>
      </c>
    </row>
    <row r="132" spans="1:35">
      <c r="A132" s="13">
        <v>129</v>
      </c>
      <c r="B132" s="12" t="s">
        <v>218</v>
      </c>
      <c r="C132" s="12" t="s">
        <v>180</v>
      </c>
      <c r="D132" s="12">
        <v>2</v>
      </c>
      <c r="E132" s="18" t="s">
        <v>179</v>
      </c>
      <c r="F132" s="27" t="s">
        <v>540</v>
      </c>
      <c r="G132" s="11">
        <f t="shared" si="3"/>
        <v>40</v>
      </c>
      <c r="H132" s="12"/>
      <c r="I132" s="23">
        <f>IF(H132="",0,IF(H132="優勝",[2]点数換算表!$B$2,IF(H132="準優勝",[2]点数換算表!$C$2,IF(H132="ベスト4",[2]点数換算表!$D$2,[2]点数換算表!$E$2))))</f>
        <v>0</v>
      </c>
      <c r="J132" s="12"/>
      <c r="K132" s="11">
        <f>IF(J132="",0,IF(J132="優勝",[2]点数換算表!$B$3,IF(J132="準優勝",[2]点数換算表!$C$3,IF(J132="ベスト4",[2]点数換算表!$D$3,[2]点数換算表!$E$3))))</f>
        <v>0</v>
      </c>
      <c r="L132" s="12"/>
      <c r="M132" s="11">
        <f>IF(L132="",0,IF(L132="優勝",[2]点数換算表!$B$4,IF(L132="準優勝",[2]点数換算表!$C$4,IF(L132="ベスト4",[2]点数換算表!$D$4,IF(L132="ベスト8",[2]点数換算表!$E$4,IF(L132="ベスト16",[2]点数換算表!$F$4,""))))))</f>
        <v>0</v>
      </c>
      <c r="N132" s="12"/>
      <c r="O132" s="11">
        <f>IF(N132="",0,IF(N132="優勝",[2]点数換算表!$B$5,IF(N132="準優勝",[2]点数換算表!$C$5,IF(N132="ベスト4",[2]点数換算表!$D$5,IF(N132="ベスト8",[2]点数換算表!$E$5,IF(N132="ベスト16",[2]点数換算表!$F$5,IF(N132="ベスト32",[2]点数換算表!$G$5,"")))))))</f>
        <v>0</v>
      </c>
      <c r="P132" s="12"/>
      <c r="Q132" s="11">
        <f>IF(P132="",0,IF(P132="優勝",[2]点数換算表!$B$6,IF(P132="準優勝",[2]点数換算表!$C$6,IF(P132="ベスト4",[2]点数換算表!$D$6,IF(P132="ベスト8",[2]点数換算表!$E$6,IF(P132="ベスト16",[2]点数換算表!$F$6,IF(P132="ベスト32",[2]点数換算表!$G$6,"")))))))</f>
        <v>0</v>
      </c>
      <c r="R132" s="12"/>
      <c r="S132" s="11">
        <f>IF(R132="",0,IF(R132="優勝",[2]点数換算表!$B$7,IF(R132="準優勝",[2]点数換算表!$C$7,IF(R132="ベスト4",[2]点数換算表!$D$7,IF(R132="ベスト8",[2]点数換算表!$E$7,[2]点数換算表!$F$7)))))</f>
        <v>0</v>
      </c>
      <c r="T132" s="12"/>
      <c r="U132" s="11">
        <f>IF(T132="",0,IF(T132="優勝",[2]点数換算表!$B$8,IF(T132="準優勝",[2]点数換算表!$C$8,IF(T132="ベスト4",[2]点数換算表!$D$8,IF(T132="ベスト8",[2]点数換算表!$E$8,[2]点数換算表!$F$8)))))</f>
        <v>0</v>
      </c>
      <c r="V132" s="12"/>
      <c r="W132" s="23">
        <f>IF(V132="",0,IF(V132="優勝",[2]点数換算表!$B$13,IF(V132="準優勝",[2]点数換算表!$C$13,IF(V132="ベスト4",[2]点数換算表!$D$13,[2]点数換算表!$E$13))))</f>
        <v>0</v>
      </c>
      <c r="X132" s="12"/>
      <c r="Y132" s="11">
        <f>IF(X132="",0,IF(X132="優勝",[2]点数換算表!$B$14,IF(X132="準優勝",[2]点数換算表!$C$14,IF(X132="ベスト4",[2]点数換算表!$D$14,[2]点数換算表!$E$14))))</f>
        <v>0</v>
      </c>
      <c r="Z132" s="12"/>
      <c r="AA132" s="11">
        <f>IF(Z132="",0,IF(Z132="優勝",[2]点数換算表!$B$15,IF(Z132="準優勝",[2]点数換算表!$C$15,IF(Z132="ベスト4",[2]点数換算表!$D$15,IF(Z132="ベスト8",[2]点数換算表!$E$15,IF(Z132="ベスト16",[2]点数換算表!$F$15,""))))))</f>
        <v>0</v>
      </c>
      <c r="AB132" s="12" t="s">
        <v>135</v>
      </c>
      <c r="AC132" s="11">
        <f>IF(AB132="",0,IF(AB132="優勝",[2]点数換算表!$B$16,IF(AB132="準優勝",[2]点数換算表!$C$16,IF(AB132="ベスト4",[2]点数換算表!$D$16,IF(AB132="ベスト8",[2]点数換算表!$E$16,IF(AB132="ベスト16",[2]点数換算表!$F$16,IF(AB132="ベスト32",[2]点数換算表!$G$16,"")))))))</f>
        <v>40</v>
      </c>
      <c r="AD132" s="12"/>
      <c r="AE132" s="11">
        <f>IF(AD132="",0,IF(AD132="優勝",[2]点数換算表!$B$17,IF(AD132="準優勝",[2]点数換算表!$C$17,IF(AD132="ベスト4",[2]点数換算表!$D$17,IF(AD132="ベスト8",[2]点数換算表!$E$17,IF(AD132="ベスト16",[2]点数換算表!$F$17,IF(AD132="ベスト32",[2]点数換算表!$G$17,"")))))))</f>
        <v>0</v>
      </c>
      <c r="AF132" s="12"/>
      <c r="AG132" s="11">
        <f>IF(AF132="",0,IF(AF132="優勝",[2]点数換算表!$B$18,IF(AF132="準優勝",[2]点数換算表!$C$18,IF(AF132="ベスト4",[2]点数換算表!$D$18,IF(AF132="ベスト8",[2]点数換算表!$E$18,[2]点数換算表!$F$18)))))</f>
        <v>0</v>
      </c>
      <c r="AH132" s="12"/>
      <c r="AI132" s="11">
        <f>IF(AH132="",0,IF(AH132="優勝",[2]点数換算表!$B$19,IF(AH132="準優勝",[2]点数換算表!$C$19,IF(AH132="ベスト4",[2]点数換算表!$D$19,IF(AH132="ベスト8",[2]点数換算表!$E$19,[2]点数換算表!$F$19)))))</f>
        <v>0</v>
      </c>
    </row>
    <row r="133" spans="1:35">
      <c r="A133" s="13">
        <v>130</v>
      </c>
      <c r="B133" s="12" t="s">
        <v>225</v>
      </c>
      <c r="C133" s="12" t="s">
        <v>184</v>
      </c>
      <c r="D133" s="12">
        <v>3</v>
      </c>
      <c r="E133" s="18" t="s">
        <v>179</v>
      </c>
      <c r="F133" s="27" t="s">
        <v>540</v>
      </c>
      <c r="G133" s="11">
        <f t="shared" si="3"/>
        <v>40</v>
      </c>
      <c r="H133" s="12"/>
      <c r="I133" s="23">
        <f>IF(H133="",0,IF(H133="優勝",[2]点数換算表!$B$2,IF(H133="準優勝",[2]点数換算表!$C$2,IF(H133="ベスト4",[2]点数換算表!$D$2,[2]点数換算表!$E$2))))</f>
        <v>0</v>
      </c>
      <c r="J133" s="12"/>
      <c r="K133" s="11">
        <f>IF(J133="",0,IF(J133="優勝",[2]点数換算表!$B$3,IF(J133="準優勝",[2]点数換算表!$C$3,IF(J133="ベスト4",[2]点数換算表!$D$3,[2]点数換算表!$E$3))))</f>
        <v>0</v>
      </c>
      <c r="L133" s="12"/>
      <c r="M133" s="11">
        <f>IF(L133="",0,IF(L133="優勝",[2]点数換算表!$B$4,IF(L133="準優勝",[2]点数換算表!$C$4,IF(L133="ベスト4",[2]点数換算表!$D$4,IF(L133="ベスト8",[2]点数換算表!$E$4,IF(L133="ベスト16",[2]点数換算表!$F$4,""))))))</f>
        <v>0</v>
      </c>
      <c r="N133" s="12"/>
      <c r="O133" s="11">
        <f>IF(N133="",0,IF(N133="優勝",[2]点数換算表!$B$5,IF(N133="準優勝",[2]点数換算表!$C$5,IF(N133="ベスト4",[2]点数換算表!$D$5,IF(N133="ベスト8",[2]点数換算表!$E$5,IF(N133="ベスト16",[2]点数換算表!$F$5,IF(N133="ベスト32",[2]点数換算表!$G$5,"")))))))</f>
        <v>0</v>
      </c>
      <c r="P133" s="12"/>
      <c r="Q133" s="11">
        <f>IF(P133="",0,IF(P133="優勝",[2]点数換算表!$B$6,IF(P133="準優勝",[2]点数換算表!$C$6,IF(P133="ベスト4",[2]点数換算表!$D$6,IF(P133="ベスト8",[2]点数換算表!$E$6,IF(P133="ベスト16",[2]点数換算表!$F$6,IF(P133="ベスト32",[2]点数換算表!$G$6,"")))))))</f>
        <v>0</v>
      </c>
      <c r="R133" s="12"/>
      <c r="S133" s="11">
        <f>IF(R133="",0,IF(R133="優勝",[2]点数換算表!$B$7,IF(R133="準優勝",[2]点数換算表!$C$7,IF(R133="ベスト4",[2]点数換算表!$D$7,IF(R133="ベスト8",[2]点数換算表!$E$7,[2]点数換算表!$F$7)))))</f>
        <v>0</v>
      </c>
      <c r="T133" s="12"/>
      <c r="U133" s="11">
        <f>IF(T133="",0,IF(T133="優勝",[2]点数換算表!$B$8,IF(T133="準優勝",[2]点数換算表!$C$8,IF(T133="ベスト4",[2]点数換算表!$D$8,IF(T133="ベスト8",[2]点数換算表!$E$8,[2]点数換算表!$F$8)))))</f>
        <v>0</v>
      </c>
      <c r="V133" s="12"/>
      <c r="W133" s="23">
        <f>IF(V133="",0,IF(V133="優勝",[2]点数換算表!$B$13,IF(V133="準優勝",[2]点数換算表!$C$13,IF(V133="ベスト4",[2]点数換算表!$D$13,[2]点数換算表!$E$13))))</f>
        <v>0</v>
      </c>
      <c r="X133" s="12"/>
      <c r="Y133" s="11">
        <f>IF(X133="",0,IF(X133="優勝",[2]点数換算表!$B$14,IF(X133="準優勝",[2]点数換算表!$C$14,IF(X133="ベスト4",[2]点数換算表!$D$14,[2]点数換算表!$E$14))))</f>
        <v>0</v>
      </c>
      <c r="Z133" s="12"/>
      <c r="AA133" s="11">
        <f>IF(Z133="",0,IF(Z133="優勝",[2]点数換算表!$B$15,IF(Z133="準優勝",[2]点数換算表!$C$15,IF(Z133="ベスト4",[2]点数換算表!$D$15,IF(Z133="ベスト8",[2]点数換算表!$E$15,IF(Z133="ベスト16",[2]点数換算表!$F$15,""))))))</f>
        <v>0</v>
      </c>
      <c r="AB133" s="12" t="s">
        <v>135</v>
      </c>
      <c r="AC133" s="11">
        <f>IF(AB133="",0,IF(AB133="優勝",[2]点数換算表!$B$16,IF(AB133="準優勝",[2]点数換算表!$C$16,IF(AB133="ベスト4",[2]点数換算表!$D$16,IF(AB133="ベスト8",[2]点数換算表!$E$16,IF(AB133="ベスト16",[2]点数換算表!$F$16,IF(AB133="ベスト32",[2]点数換算表!$G$16,"")))))))</f>
        <v>40</v>
      </c>
      <c r="AD133" s="12"/>
      <c r="AE133" s="11">
        <f>IF(AD133="",0,IF(AD133="優勝",[2]点数換算表!$B$17,IF(AD133="準優勝",[2]点数換算表!$C$17,IF(AD133="ベスト4",[2]点数換算表!$D$17,IF(AD133="ベスト8",[2]点数換算表!$E$17,IF(AD133="ベスト16",[2]点数換算表!$F$17,IF(AD133="ベスト32",[2]点数換算表!$G$17,"")))))))</f>
        <v>0</v>
      </c>
      <c r="AF133" s="12"/>
      <c r="AG133" s="11">
        <f>IF(AF133="",0,IF(AF133="優勝",[2]点数換算表!$B$18,IF(AF133="準優勝",[2]点数換算表!$C$18,IF(AF133="ベスト4",[2]点数換算表!$D$18,IF(AF133="ベスト8",[2]点数換算表!$E$18,[2]点数換算表!$F$18)))))</f>
        <v>0</v>
      </c>
      <c r="AH133" s="12"/>
      <c r="AI133" s="11">
        <f>IF(AH133="",0,IF(AH133="優勝",[2]点数換算表!$B$19,IF(AH133="準優勝",[2]点数換算表!$C$19,IF(AH133="ベスト4",[2]点数換算表!$D$19,IF(AH133="ベスト8",[2]点数換算表!$E$19,[2]点数換算表!$F$19)))))</f>
        <v>0</v>
      </c>
    </row>
    <row r="134" spans="1:35">
      <c r="A134" s="13">
        <v>131</v>
      </c>
      <c r="B134" s="12" t="s">
        <v>361</v>
      </c>
      <c r="C134" s="12" t="s">
        <v>332</v>
      </c>
      <c r="D134" s="12">
        <v>3</v>
      </c>
      <c r="E134" s="21" t="s">
        <v>333</v>
      </c>
      <c r="F134" s="27" t="s">
        <v>540</v>
      </c>
      <c r="G134" s="11">
        <f t="shared" si="3"/>
        <v>40</v>
      </c>
      <c r="H134" s="12"/>
      <c r="I134" s="23">
        <f>IF(H134="",0,IF(H134="優勝",[2]点数換算表!$B$2,IF(H134="準優勝",[2]点数換算表!$C$2,IF(H134="ベスト4",[2]点数換算表!$D$2,[2]点数換算表!$E$2))))</f>
        <v>0</v>
      </c>
      <c r="J134" s="12"/>
      <c r="K134" s="11">
        <f>IF(J134="",0,IF(J134="優勝",[2]点数換算表!$B$3,IF(J134="準優勝",[2]点数換算表!$C$3,IF(J134="ベスト4",[2]点数換算表!$D$3,[2]点数換算表!$E$3))))</f>
        <v>0</v>
      </c>
      <c r="L134" s="12" t="s">
        <v>9</v>
      </c>
      <c r="M134" s="11">
        <f>IF(L134="",0,IF(L134="優勝",[2]点数換算表!$B$4,IF(L134="準優勝",[2]点数換算表!$C$4,IF(L134="ベスト4",[2]点数換算表!$D$4,IF(L134="ベスト8",[2]点数換算表!$E$4,IF(L134="ベスト16",[2]点数換算表!$F$4,""))))))</f>
        <v>40</v>
      </c>
      <c r="N134" s="12"/>
      <c r="O134" s="11">
        <f>IF(N134="",0,IF(N134="優勝",[1]点数換算表!$B$5,IF(N134="準優勝",[1]点数換算表!$C$5,IF(N134="ベスト4",[1]点数換算表!$D$5,IF(N134="ベスト8",[1]点数換算表!$E$5,IF(N134="ベスト16",[1]点数換算表!$F$5,IF(N134="ベスト32",[1]点数換算表!$G$5,"")))))))</f>
        <v>0</v>
      </c>
      <c r="P134" s="12"/>
      <c r="Q134" s="11">
        <f>IF(P134="",0,IF(P134="優勝",[2]点数換算表!$B$6,IF(P134="準優勝",[2]点数換算表!$C$6,IF(P134="ベスト4",[2]点数換算表!$D$6,IF(P134="ベスト8",[2]点数換算表!$E$6,IF(P134="ベスト16",[2]点数換算表!$F$6,IF(P134="ベスト32",[2]点数換算表!$G$6,"")))))))</f>
        <v>0</v>
      </c>
      <c r="R134" s="12"/>
      <c r="S134" s="11">
        <f>IF(R134="",0,IF(R134="優勝",[2]点数換算表!$B$7,IF(R134="準優勝",[2]点数換算表!$C$7,IF(R134="ベスト4",[2]点数換算表!$D$7,IF(R134="ベスト8",[2]点数換算表!$E$7,[2]点数換算表!$F$7)))))</f>
        <v>0</v>
      </c>
      <c r="T134" s="12"/>
      <c r="U134" s="11">
        <f>IF(T134="",0,IF(T134="優勝",[2]点数換算表!$B$8,IF(T134="準優勝",[2]点数換算表!$C$8,IF(T134="ベスト4",[2]点数換算表!$D$8,IF(T134="ベスト8",[2]点数換算表!$E$8,[2]点数換算表!$F$8)))))</f>
        <v>0</v>
      </c>
      <c r="V134" s="12"/>
      <c r="W134" s="23">
        <f>IF(V134="",0,IF(V134="優勝",[2]点数換算表!$B$13,IF(V134="準優勝",[2]点数換算表!$C$13,IF(V134="ベスト4",[2]点数換算表!$D$13,[2]点数換算表!$E$13))))</f>
        <v>0</v>
      </c>
      <c r="X134" s="12"/>
      <c r="Y134" s="11">
        <f>IF(X134="",0,IF(X134="優勝",[2]点数換算表!$B$14,IF(X134="準優勝",[2]点数換算表!$C$14,IF(X134="ベスト4",[2]点数換算表!$D$14,[2]点数換算表!$E$14))))</f>
        <v>0</v>
      </c>
      <c r="Z134" s="12"/>
      <c r="AA134" s="11">
        <f>IF(Z134="",0,IF(Z134="優勝",[2]点数換算表!$B$15,IF(Z134="準優勝",[2]点数換算表!$C$15,IF(Z134="ベスト4",[2]点数換算表!$D$15,IF(Z134="ベスト8",[2]点数換算表!$E$15,IF(Z134="ベスト16",[2]点数換算表!$F$15,""))))))</f>
        <v>0</v>
      </c>
      <c r="AB134" s="12"/>
      <c r="AC134" s="11">
        <f>IF(AB134="",0,IF(AB134="優勝",[2]点数換算表!$B$16,IF(AB134="準優勝",[2]点数換算表!$C$16,IF(AB134="ベスト4",[2]点数換算表!$D$16,IF(AB134="ベスト8",[2]点数換算表!$E$16,IF(AB134="ベスト16",[2]点数換算表!$F$16,IF(AB134="ベスト32",[2]点数換算表!$G$16,"")))))))</f>
        <v>0</v>
      </c>
      <c r="AD134" s="12"/>
      <c r="AE134" s="11">
        <f>IF(AD134="",0,IF(AD134="優勝",[2]点数換算表!$B$17,IF(AD134="準優勝",[2]点数換算表!$C$17,IF(AD134="ベスト4",[2]点数換算表!$D$17,IF(AD134="ベスト8",[2]点数換算表!$E$17,IF(AD134="ベスト16",[2]点数換算表!$F$17,IF(AD134="ベスト32",[2]点数換算表!$G$17,"")))))))</f>
        <v>0</v>
      </c>
      <c r="AF134" s="12"/>
      <c r="AG134" s="11">
        <f>IF(AF134="",0,IF(AF134="優勝",[2]点数換算表!$B$18,IF(AF134="準優勝",[2]点数換算表!$C$18,IF(AF134="ベスト4",[2]点数換算表!$D$18,IF(AF134="ベスト8",[2]点数換算表!$E$18,[2]点数換算表!$F$18)))))</f>
        <v>0</v>
      </c>
      <c r="AH134" s="12"/>
      <c r="AI134" s="11">
        <f>IF(AH134="",0,IF(AH134="優勝",[2]点数換算表!$B$19,IF(AH134="準優勝",[2]点数換算表!$C$19,IF(AH134="ベスト4",[2]点数換算表!$D$19,IF(AH134="ベスト8",[2]点数換算表!$E$19,[2]点数換算表!$F$19)))))</f>
        <v>0</v>
      </c>
    </row>
    <row r="135" spans="1:35">
      <c r="A135" s="13">
        <v>132</v>
      </c>
      <c r="B135" s="12" t="s">
        <v>396</v>
      </c>
      <c r="C135" s="12" t="s">
        <v>388</v>
      </c>
      <c r="D135" s="12">
        <v>2</v>
      </c>
      <c r="E135" s="22" t="s">
        <v>389</v>
      </c>
      <c r="F135" s="26" t="s">
        <v>539</v>
      </c>
      <c r="G135" s="11">
        <f t="shared" si="3"/>
        <v>40</v>
      </c>
      <c r="H135" s="12"/>
      <c r="I135" s="23">
        <f>IF(H135="",0,IF(H135="優勝",[2]点数換算表!$B$2,IF(H135="準優勝",[2]点数換算表!$C$2,IF(H135="ベスト4",[2]点数換算表!$D$2,[2]点数換算表!$E$2))))</f>
        <v>0</v>
      </c>
      <c r="J135" s="12"/>
      <c r="K135" s="11">
        <f>IF(J135="",0,IF(J135="優勝",[2]点数換算表!$B$3,IF(J135="準優勝",[2]点数換算表!$C$3,IF(J135="ベスト4",[2]点数換算表!$D$3,[2]点数換算表!$E$3))))</f>
        <v>0</v>
      </c>
      <c r="L135" s="12" t="s">
        <v>9</v>
      </c>
      <c r="M135" s="11">
        <f>IF(L135="",0,IF(L135="優勝",[2]点数換算表!$B$4,IF(L135="準優勝",[2]点数換算表!$C$4,IF(L135="ベスト4",[2]点数換算表!$D$4,IF(L135="ベスト8",[2]点数換算表!$E$4,IF(L135="ベスト16",[2]点数換算表!$F$4,""))))))</f>
        <v>40</v>
      </c>
      <c r="N135" s="12"/>
      <c r="O135" s="11">
        <f>IF(N135="",0,IF(N135="優勝",[8]点数換算表!$B$5,IF(N135="準優勝",[8]点数換算表!$C$5,IF(N135="ベスト4",[8]点数換算表!$D$5,IF(N135="ベスト8",[8]点数換算表!$E$5,IF(N135="ベスト16",[8]点数換算表!$F$5,IF(N135="ベスト32",[8]点数換算表!$G$5,"")))))))</f>
        <v>0</v>
      </c>
      <c r="P135" s="12"/>
      <c r="Q135" s="11">
        <f>IF(P135="",0,IF(P135="優勝",[2]点数換算表!$B$6,IF(P135="準優勝",[2]点数換算表!$C$6,IF(P135="ベスト4",[2]点数換算表!$D$6,IF(P135="ベスト8",[2]点数換算表!$E$6,IF(P135="ベスト16",[2]点数換算表!$F$6,IF(P135="ベスト32",[2]点数換算表!$G$6,"")))))))</f>
        <v>0</v>
      </c>
      <c r="R135" s="12"/>
      <c r="S135" s="11">
        <f>IF(R135="",0,IF(R135="優勝",[2]点数換算表!$B$7,IF(R135="準優勝",[2]点数換算表!$C$7,IF(R135="ベスト4",[2]点数換算表!$D$7,IF(R135="ベスト8",[2]点数換算表!$E$7,[2]点数換算表!$F$7)))))</f>
        <v>0</v>
      </c>
      <c r="T135" s="12"/>
      <c r="U135" s="11">
        <f>IF(T135="",0,IF(T135="優勝",[2]点数換算表!$B$8,IF(T135="準優勝",[2]点数換算表!$C$8,IF(T135="ベスト4",[2]点数換算表!$D$8,IF(T135="ベスト8",[2]点数換算表!$E$8,[2]点数換算表!$F$8)))))</f>
        <v>0</v>
      </c>
      <c r="V135" s="12"/>
      <c r="W135" s="23">
        <f>IF(V135="",0,IF(V135="優勝",[2]点数換算表!$B$13,IF(V135="準優勝",[2]点数換算表!$C$13,IF(V135="ベスト4",[2]点数換算表!$D$13,[2]点数換算表!$E$13))))</f>
        <v>0</v>
      </c>
      <c r="X135" s="12"/>
      <c r="Y135" s="11">
        <f>IF(X135="",0,IF(X135="優勝",[2]点数換算表!$B$14,IF(X135="準優勝",[2]点数換算表!$C$14,IF(X135="ベスト4",[2]点数換算表!$D$14,[2]点数換算表!$E$14))))</f>
        <v>0</v>
      </c>
      <c r="Z135" s="12"/>
      <c r="AA135" s="11">
        <f>IF(Z135="",0,IF(Z135="優勝",[2]点数換算表!$B$15,IF(Z135="準優勝",[2]点数換算表!$C$15,IF(Z135="ベスト4",[2]点数換算表!$D$15,IF(Z135="ベスト8",[2]点数換算表!$E$15,IF(Z135="ベスト16",[2]点数換算表!$F$15,""))))))</f>
        <v>0</v>
      </c>
      <c r="AB135" s="12"/>
      <c r="AC135" s="11">
        <f>IF(AB135="",0,IF(AB135="優勝",[2]点数換算表!$B$16,IF(AB135="準優勝",[2]点数換算表!$C$16,IF(AB135="ベスト4",[2]点数換算表!$D$16,IF(AB135="ベスト8",[2]点数換算表!$E$16,IF(AB135="ベスト16",[2]点数換算表!$F$16,IF(AB135="ベスト32",[2]点数換算表!$G$16,"")))))))</f>
        <v>0</v>
      </c>
      <c r="AD135" s="12"/>
      <c r="AE135" s="11">
        <f>IF(AD135="",0,IF(AD135="優勝",[2]点数換算表!$B$17,IF(AD135="準優勝",[2]点数換算表!$C$17,IF(AD135="ベスト4",[2]点数換算表!$D$17,IF(AD135="ベスト8",[2]点数換算表!$E$17,IF(AD135="ベスト16",[2]点数換算表!$F$17,IF(AD135="ベスト32",[2]点数換算表!$G$17,"")))))))</f>
        <v>0</v>
      </c>
      <c r="AF135" s="12"/>
      <c r="AG135" s="11">
        <f>IF(AF135="",0,IF(AF135="優勝",[2]点数換算表!$B$18,IF(AF135="準優勝",[2]点数換算表!$C$18,IF(AF135="ベスト4",[2]点数換算表!$D$18,IF(AF135="ベスト8",[2]点数換算表!$E$18,[2]点数換算表!$F$18)))))</f>
        <v>0</v>
      </c>
      <c r="AH135" s="12"/>
      <c r="AI135" s="11">
        <f>IF(AH135="",0,IF(AH135="優勝",[2]点数換算表!$B$19,IF(AH135="準優勝",[2]点数換算表!$C$19,IF(AH135="ベスト4",[2]点数換算表!$D$19,IF(AH135="ベスト8",[2]点数換算表!$E$19,[2]点数換算表!$F$19)))))</f>
        <v>0</v>
      </c>
    </row>
    <row r="136" spans="1:35">
      <c r="A136" s="13">
        <v>133</v>
      </c>
      <c r="B136" s="12" t="s">
        <v>434</v>
      </c>
      <c r="C136" s="12" t="s">
        <v>391</v>
      </c>
      <c r="D136" s="12">
        <v>3</v>
      </c>
      <c r="E136" s="22" t="s">
        <v>389</v>
      </c>
      <c r="F136" s="26" t="s">
        <v>539</v>
      </c>
      <c r="G136" s="11">
        <f t="shared" si="3"/>
        <v>40</v>
      </c>
      <c r="H136" s="12"/>
      <c r="I136" s="23">
        <f>IF(H136="",0,IF(H136="優勝",[2]点数換算表!$B$2,IF(H136="準優勝",[2]点数換算表!$C$2,IF(H136="ベスト4",[2]点数換算表!$D$2,[2]点数換算表!$E$2))))</f>
        <v>0</v>
      </c>
      <c r="J136" s="12"/>
      <c r="K136" s="11">
        <f>IF(J136="",0,IF(J136="優勝",[2]点数換算表!$B$3,IF(J136="準優勝",[2]点数換算表!$C$3,IF(J136="ベスト4",[2]点数換算表!$D$3,[2]点数換算表!$E$3))))</f>
        <v>0</v>
      </c>
      <c r="L136" s="12" t="s">
        <v>9</v>
      </c>
      <c r="M136" s="11">
        <f>IF(L136="",0,IF(L136="優勝",[2]点数換算表!$B$4,IF(L136="準優勝",[2]点数換算表!$C$4,IF(L136="ベスト4",[2]点数換算表!$D$4,IF(L136="ベスト8",[2]点数換算表!$E$4,IF(L136="ベスト16",[2]点数換算表!$F$4,""))))))</f>
        <v>40</v>
      </c>
      <c r="N136" s="12"/>
      <c r="O136" s="11">
        <f>IF(N136="",0,IF(N136="優勝",[8]点数換算表!$B$5,IF(N136="準優勝",[8]点数換算表!$C$5,IF(N136="ベスト4",[8]点数換算表!$D$5,IF(N136="ベスト8",[8]点数換算表!$E$5,IF(N136="ベスト16",[8]点数換算表!$F$5,IF(N136="ベスト32",[8]点数換算表!$G$5,"")))))))</f>
        <v>0</v>
      </c>
      <c r="P136" s="12"/>
      <c r="Q136" s="11">
        <f>IF(P136="",0,IF(P136="優勝",[2]点数換算表!$B$6,IF(P136="準優勝",[2]点数換算表!$C$6,IF(P136="ベスト4",[2]点数換算表!$D$6,IF(P136="ベスト8",[2]点数換算表!$E$6,IF(P136="ベスト16",[2]点数換算表!$F$6,IF(P136="ベスト32",[2]点数換算表!$G$6,"")))))))</f>
        <v>0</v>
      </c>
      <c r="R136" s="12"/>
      <c r="S136" s="11">
        <f>IF(R136="",0,IF(R136="優勝",[2]点数換算表!$B$7,IF(R136="準優勝",[2]点数換算表!$C$7,IF(R136="ベスト4",[2]点数換算表!$D$7,IF(R136="ベスト8",[2]点数換算表!$E$7,[2]点数換算表!$F$7)))))</f>
        <v>0</v>
      </c>
      <c r="T136" s="12"/>
      <c r="U136" s="11">
        <f>IF(T136="",0,IF(T136="優勝",[2]点数換算表!$B$8,IF(T136="準優勝",[2]点数換算表!$C$8,IF(T136="ベスト4",[2]点数換算表!$D$8,IF(T136="ベスト8",[2]点数換算表!$E$8,[2]点数換算表!$F$8)))))</f>
        <v>0</v>
      </c>
      <c r="V136" s="12"/>
      <c r="W136" s="23">
        <f>IF(V136="",0,IF(V136="優勝",[2]点数換算表!$B$13,IF(V136="準優勝",[2]点数換算表!$C$13,IF(V136="ベスト4",[2]点数換算表!$D$13,[2]点数換算表!$E$13))))</f>
        <v>0</v>
      </c>
      <c r="X136" s="12"/>
      <c r="Y136" s="11">
        <f>IF(X136="",0,IF(X136="優勝",[2]点数換算表!$B$14,IF(X136="準優勝",[2]点数換算表!$C$14,IF(X136="ベスト4",[2]点数換算表!$D$14,[2]点数換算表!$E$14))))</f>
        <v>0</v>
      </c>
      <c r="Z136" s="12"/>
      <c r="AA136" s="11">
        <f>IF(Z136="",0,IF(Z136="優勝",[2]点数換算表!$B$15,IF(Z136="準優勝",[2]点数換算表!$C$15,IF(Z136="ベスト4",[2]点数換算表!$D$15,IF(Z136="ベスト8",[2]点数換算表!$E$15,IF(Z136="ベスト16",[2]点数換算表!$F$15,""))))))</f>
        <v>0</v>
      </c>
      <c r="AB136" s="12"/>
      <c r="AC136" s="11">
        <f>IF(AB136="",0,IF(AB136="優勝",[2]点数換算表!$B$16,IF(AB136="準優勝",[2]点数換算表!$C$16,IF(AB136="ベスト4",[2]点数換算表!$D$16,IF(AB136="ベスト8",[2]点数換算表!$E$16,IF(AB136="ベスト16",[2]点数換算表!$F$16,IF(AB136="ベスト32",[2]点数換算表!$G$16,"")))))))</f>
        <v>0</v>
      </c>
      <c r="AD136" s="12"/>
      <c r="AE136" s="11">
        <f>IF(AD136="",0,IF(AD136="優勝",[2]点数換算表!$B$17,IF(AD136="準優勝",[2]点数換算表!$C$17,IF(AD136="ベスト4",[2]点数換算表!$D$17,IF(AD136="ベスト8",[2]点数換算表!$E$17,IF(AD136="ベスト16",[2]点数換算表!$F$17,IF(AD136="ベスト32",[2]点数換算表!$G$17,"")))))))</f>
        <v>0</v>
      </c>
      <c r="AF136" s="12"/>
      <c r="AG136" s="11">
        <f>IF(AF136="",0,IF(AF136="優勝",[2]点数換算表!$B$18,IF(AF136="準優勝",[2]点数換算表!$C$18,IF(AF136="ベスト4",[2]点数換算表!$D$18,IF(AF136="ベスト8",[2]点数換算表!$E$18,[2]点数換算表!$F$18)))))</f>
        <v>0</v>
      </c>
      <c r="AH136" s="12"/>
      <c r="AI136" s="11">
        <f>IF(AH136="",0,IF(AH136="優勝",[2]点数換算表!$B$19,IF(AH136="準優勝",[2]点数換算表!$C$19,IF(AH136="ベスト4",[2]点数換算表!$D$19,IF(AH136="ベスト8",[2]点数換算表!$E$19,[2]点数換算表!$F$19)))))</f>
        <v>0</v>
      </c>
    </row>
    <row r="137" spans="1:35">
      <c r="A137" s="13">
        <v>134</v>
      </c>
      <c r="B137" s="12" t="s">
        <v>435</v>
      </c>
      <c r="C137" s="12" t="s">
        <v>391</v>
      </c>
      <c r="D137" s="12">
        <v>1</v>
      </c>
      <c r="E137" s="22" t="s">
        <v>389</v>
      </c>
      <c r="F137" s="26" t="s">
        <v>539</v>
      </c>
      <c r="G137" s="11">
        <f t="shared" si="3"/>
        <v>40</v>
      </c>
      <c r="H137" s="12"/>
      <c r="I137" s="23">
        <f>IF(H137="",0,IF(H137="優勝",[2]点数換算表!$B$2,IF(H137="準優勝",[2]点数換算表!$C$2,IF(H137="ベスト4",[2]点数換算表!$D$2,[2]点数換算表!$E$2))))</f>
        <v>0</v>
      </c>
      <c r="J137" s="12"/>
      <c r="K137" s="11">
        <f>IF(J137="",0,IF(J137="優勝",[2]点数換算表!$B$3,IF(J137="準優勝",[2]点数換算表!$C$3,IF(J137="ベスト4",[2]点数換算表!$D$3,[2]点数換算表!$E$3))))</f>
        <v>0</v>
      </c>
      <c r="L137" s="12" t="s">
        <v>9</v>
      </c>
      <c r="M137" s="11">
        <f>IF(L137="",0,IF(L137="優勝",[2]点数換算表!$B$4,IF(L137="準優勝",[2]点数換算表!$C$4,IF(L137="ベスト4",[2]点数換算表!$D$4,IF(L137="ベスト8",[2]点数換算表!$E$4,IF(L137="ベスト16",[2]点数換算表!$F$4,""))))))</f>
        <v>40</v>
      </c>
      <c r="N137" s="12"/>
      <c r="O137" s="11">
        <f>IF(N137="",0,IF(N137="優勝",[8]点数換算表!$B$5,IF(N137="準優勝",[8]点数換算表!$C$5,IF(N137="ベスト4",[8]点数換算表!$D$5,IF(N137="ベスト8",[8]点数換算表!$E$5,IF(N137="ベスト16",[8]点数換算表!$F$5,IF(N137="ベスト32",[8]点数換算表!$G$5,"")))))))</f>
        <v>0</v>
      </c>
      <c r="P137" s="12"/>
      <c r="Q137" s="11">
        <f>IF(P137="",0,IF(P137="優勝",[2]点数換算表!$B$6,IF(P137="準優勝",[2]点数換算表!$C$6,IF(P137="ベスト4",[2]点数換算表!$D$6,IF(P137="ベスト8",[2]点数換算表!$E$6,IF(P137="ベスト16",[2]点数換算表!$F$6,IF(P137="ベスト32",[2]点数換算表!$G$6,"")))))))</f>
        <v>0</v>
      </c>
      <c r="R137" s="12"/>
      <c r="S137" s="11">
        <f>IF(R137="",0,IF(R137="優勝",[2]点数換算表!$B$7,IF(R137="準優勝",[2]点数換算表!$C$7,IF(R137="ベスト4",[2]点数換算表!$D$7,IF(R137="ベスト8",[2]点数換算表!$E$7,[2]点数換算表!$F$7)))))</f>
        <v>0</v>
      </c>
      <c r="T137" s="12"/>
      <c r="U137" s="11">
        <f>IF(T137="",0,IF(T137="優勝",[2]点数換算表!$B$8,IF(T137="準優勝",[2]点数換算表!$C$8,IF(T137="ベスト4",[2]点数換算表!$D$8,IF(T137="ベスト8",[2]点数換算表!$E$8,[2]点数換算表!$F$8)))))</f>
        <v>0</v>
      </c>
      <c r="V137" s="12"/>
      <c r="W137" s="23">
        <f>IF(V137="",0,IF(V137="優勝",[2]点数換算表!$B$13,IF(V137="準優勝",[2]点数換算表!$C$13,IF(V137="ベスト4",[2]点数換算表!$D$13,[2]点数換算表!$E$13))))</f>
        <v>0</v>
      </c>
      <c r="X137" s="12"/>
      <c r="Y137" s="11">
        <f>IF(X137="",0,IF(X137="優勝",[2]点数換算表!$B$14,IF(X137="準優勝",[2]点数換算表!$C$14,IF(X137="ベスト4",[2]点数換算表!$D$14,[2]点数換算表!$E$14))))</f>
        <v>0</v>
      </c>
      <c r="Z137" s="12"/>
      <c r="AA137" s="11">
        <f>IF(Z137="",0,IF(Z137="優勝",[2]点数換算表!$B$15,IF(Z137="準優勝",[2]点数換算表!$C$15,IF(Z137="ベスト4",[2]点数換算表!$D$15,IF(Z137="ベスト8",[2]点数換算表!$E$15,IF(Z137="ベスト16",[2]点数換算表!$F$15,""))))))</f>
        <v>0</v>
      </c>
      <c r="AB137" s="12"/>
      <c r="AC137" s="11">
        <f>IF(AB137="",0,IF(AB137="優勝",[2]点数換算表!$B$16,IF(AB137="準優勝",[2]点数換算表!$C$16,IF(AB137="ベスト4",[2]点数換算表!$D$16,IF(AB137="ベスト8",[2]点数換算表!$E$16,IF(AB137="ベスト16",[2]点数換算表!$F$16,IF(AB137="ベスト32",[2]点数換算表!$G$16,"")))))))</f>
        <v>0</v>
      </c>
      <c r="AD137" s="12"/>
      <c r="AE137" s="11">
        <f>IF(AD137="",0,IF(AD137="優勝",[2]点数換算表!$B$17,IF(AD137="準優勝",[2]点数換算表!$C$17,IF(AD137="ベスト4",[2]点数換算表!$D$17,IF(AD137="ベスト8",[2]点数換算表!$E$17,IF(AD137="ベスト16",[2]点数換算表!$F$17,IF(AD137="ベスト32",[2]点数換算表!$G$17,"")))))))</f>
        <v>0</v>
      </c>
      <c r="AF137" s="12"/>
      <c r="AG137" s="11">
        <f>IF(AF137="",0,IF(AF137="優勝",[2]点数換算表!$B$18,IF(AF137="準優勝",[2]点数換算表!$C$18,IF(AF137="ベスト4",[2]点数換算表!$D$18,IF(AF137="ベスト8",[2]点数換算表!$E$18,[2]点数換算表!$F$18)))))</f>
        <v>0</v>
      </c>
      <c r="AH137" s="12"/>
      <c r="AI137" s="11">
        <f>IF(AH137="",0,IF(AH137="優勝",[2]点数換算表!$B$19,IF(AH137="準優勝",[2]点数換算表!$C$19,IF(AH137="ベスト4",[2]点数換算表!$D$19,IF(AH137="ベスト8",[2]点数換算表!$E$19,[2]点数換算表!$F$19)))))</f>
        <v>0</v>
      </c>
    </row>
    <row r="138" spans="1:35">
      <c r="A138" s="13">
        <v>135</v>
      </c>
      <c r="B138" s="12" t="s">
        <v>436</v>
      </c>
      <c r="C138" s="12" t="s">
        <v>388</v>
      </c>
      <c r="D138" s="12">
        <v>2</v>
      </c>
      <c r="E138" s="22" t="s">
        <v>389</v>
      </c>
      <c r="F138" s="26" t="s">
        <v>539</v>
      </c>
      <c r="G138" s="11">
        <f t="shared" si="3"/>
        <v>40</v>
      </c>
      <c r="H138" s="12"/>
      <c r="I138" s="23">
        <f>IF(H138="",0,IF(H138="優勝",[2]点数換算表!$B$2,IF(H138="準優勝",[2]点数換算表!$C$2,IF(H138="ベスト4",[2]点数換算表!$D$2,[2]点数換算表!$E$2))))</f>
        <v>0</v>
      </c>
      <c r="J138" s="12"/>
      <c r="K138" s="11">
        <f>IF(J138="",0,IF(J138="優勝",[2]点数換算表!$B$3,IF(J138="準優勝",[2]点数換算表!$C$3,IF(J138="ベスト4",[2]点数換算表!$D$3,[2]点数換算表!$E$3))))</f>
        <v>0</v>
      </c>
      <c r="L138" s="12" t="s">
        <v>9</v>
      </c>
      <c r="M138" s="11">
        <f>IF(L138="",0,IF(L138="優勝",[2]点数換算表!$B$4,IF(L138="準優勝",[2]点数換算表!$C$4,IF(L138="ベスト4",[2]点数換算表!$D$4,IF(L138="ベスト8",[2]点数換算表!$E$4,IF(L138="ベスト16",[2]点数換算表!$F$4,""))))))</f>
        <v>40</v>
      </c>
      <c r="N138" s="12"/>
      <c r="O138" s="11">
        <f>IF(N138="",0,IF(N138="優勝",[8]点数換算表!$B$5,IF(N138="準優勝",[8]点数換算表!$C$5,IF(N138="ベスト4",[8]点数換算表!$D$5,IF(N138="ベスト8",[8]点数換算表!$E$5,IF(N138="ベスト16",[8]点数換算表!$F$5,IF(N138="ベスト32",[8]点数換算表!$G$5,"")))))))</f>
        <v>0</v>
      </c>
      <c r="P138" s="12"/>
      <c r="Q138" s="11">
        <f>IF(P138="",0,IF(P138="優勝",[2]点数換算表!$B$6,IF(P138="準優勝",[2]点数換算表!$C$6,IF(P138="ベスト4",[2]点数換算表!$D$6,IF(P138="ベスト8",[2]点数換算表!$E$6,IF(P138="ベスト16",[2]点数換算表!$F$6,IF(P138="ベスト32",[2]点数換算表!$G$6,"")))))))</f>
        <v>0</v>
      </c>
      <c r="R138" s="12"/>
      <c r="S138" s="11">
        <f>IF(R138="",0,IF(R138="優勝",[2]点数換算表!$B$7,IF(R138="準優勝",[2]点数換算表!$C$7,IF(R138="ベスト4",[2]点数換算表!$D$7,IF(R138="ベスト8",[2]点数換算表!$E$7,[2]点数換算表!$F$7)))))</f>
        <v>0</v>
      </c>
      <c r="T138" s="12"/>
      <c r="U138" s="11">
        <f>IF(T138="",0,IF(T138="優勝",[2]点数換算表!$B$8,IF(T138="準優勝",[2]点数換算表!$C$8,IF(T138="ベスト4",[2]点数換算表!$D$8,IF(T138="ベスト8",[2]点数換算表!$E$8,[2]点数換算表!$F$8)))))</f>
        <v>0</v>
      </c>
      <c r="V138" s="12"/>
      <c r="W138" s="23">
        <f>IF(V138="",0,IF(V138="優勝",[2]点数換算表!$B$13,IF(V138="準優勝",[2]点数換算表!$C$13,IF(V138="ベスト4",[2]点数換算表!$D$13,[2]点数換算表!$E$13))))</f>
        <v>0</v>
      </c>
      <c r="X138" s="12"/>
      <c r="Y138" s="11">
        <f>IF(X138="",0,IF(X138="優勝",[2]点数換算表!$B$14,IF(X138="準優勝",[2]点数換算表!$C$14,IF(X138="ベスト4",[2]点数換算表!$D$14,[2]点数換算表!$E$14))))</f>
        <v>0</v>
      </c>
      <c r="Z138" s="12"/>
      <c r="AA138" s="11">
        <f>IF(Z138="",0,IF(Z138="優勝",[2]点数換算表!$B$15,IF(Z138="準優勝",[2]点数換算表!$C$15,IF(Z138="ベスト4",[2]点数換算表!$D$15,IF(Z138="ベスト8",[2]点数換算表!$E$15,IF(Z138="ベスト16",[2]点数換算表!$F$15,""))))))</f>
        <v>0</v>
      </c>
      <c r="AB138" s="12"/>
      <c r="AC138" s="11">
        <f>IF(AB138="",0,IF(AB138="優勝",[2]点数換算表!$B$16,IF(AB138="準優勝",[2]点数換算表!$C$16,IF(AB138="ベスト4",[2]点数換算表!$D$16,IF(AB138="ベスト8",[2]点数換算表!$E$16,IF(AB138="ベスト16",[2]点数換算表!$F$16,IF(AB138="ベスト32",[2]点数換算表!$G$16,"")))))))</f>
        <v>0</v>
      </c>
      <c r="AD138" s="12"/>
      <c r="AE138" s="11">
        <f>IF(AD138="",0,IF(AD138="優勝",[2]点数換算表!$B$17,IF(AD138="準優勝",[2]点数換算表!$C$17,IF(AD138="ベスト4",[2]点数換算表!$D$17,IF(AD138="ベスト8",[2]点数換算表!$E$17,IF(AD138="ベスト16",[2]点数換算表!$F$17,IF(AD138="ベスト32",[2]点数換算表!$G$17,"")))))))</f>
        <v>0</v>
      </c>
      <c r="AF138" s="12"/>
      <c r="AG138" s="11">
        <f>IF(AF138="",0,IF(AF138="優勝",[2]点数換算表!$B$18,IF(AF138="準優勝",[2]点数換算表!$C$18,IF(AF138="ベスト4",[2]点数換算表!$D$18,IF(AF138="ベスト8",[2]点数換算表!$E$18,[2]点数換算表!$F$18)))))</f>
        <v>0</v>
      </c>
      <c r="AH138" s="12"/>
      <c r="AI138" s="11">
        <f>IF(AH138="",0,IF(AH138="優勝",[2]点数換算表!$B$19,IF(AH138="準優勝",[2]点数換算表!$C$19,IF(AH138="ベスト4",[2]点数換算表!$D$19,IF(AH138="ベスト8",[2]点数換算表!$E$19,[2]点数換算表!$F$19)))))</f>
        <v>0</v>
      </c>
    </row>
    <row r="139" spans="1:35">
      <c r="A139" s="13">
        <v>136</v>
      </c>
      <c r="B139" s="12" t="s">
        <v>437</v>
      </c>
      <c r="C139" s="12" t="s">
        <v>388</v>
      </c>
      <c r="D139" s="12">
        <v>2</v>
      </c>
      <c r="E139" s="22" t="s">
        <v>389</v>
      </c>
      <c r="F139" s="26" t="s">
        <v>539</v>
      </c>
      <c r="G139" s="11">
        <f t="shared" si="3"/>
        <v>40</v>
      </c>
      <c r="H139" s="12"/>
      <c r="I139" s="23">
        <f>IF(H139="",0,IF(H139="優勝",[2]点数換算表!$B$2,IF(H139="準優勝",[2]点数換算表!$C$2,IF(H139="ベスト4",[2]点数換算表!$D$2,[2]点数換算表!$E$2))))</f>
        <v>0</v>
      </c>
      <c r="J139" s="12"/>
      <c r="K139" s="11">
        <f>IF(J139="",0,IF(J139="優勝",[2]点数換算表!$B$3,IF(J139="準優勝",[2]点数換算表!$C$3,IF(J139="ベスト4",[2]点数換算表!$D$3,[2]点数換算表!$E$3))))</f>
        <v>0</v>
      </c>
      <c r="L139" s="12" t="s">
        <v>9</v>
      </c>
      <c r="M139" s="11">
        <f>IF(L139="",0,IF(L139="優勝",[2]点数換算表!$B$4,IF(L139="準優勝",[2]点数換算表!$C$4,IF(L139="ベスト4",[2]点数換算表!$D$4,IF(L139="ベスト8",[2]点数換算表!$E$4,IF(L139="ベスト16",[2]点数換算表!$F$4,""))))))</f>
        <v>40</v>
      </c>
      <c r="N139" s="12"/>
      <c r="O139" s="11">
        <f>IF(N139="",0,IF(N139="優勝",[8]点数換算表!$B$5,IF(N139="準優勝",[8]点数換算表!$C$5,IF(N139="ベスト4",[8]点数換算表!$D$5,IF(N139="ベスト8",[8]点数換算表!$E$5,IF(N139="ベスト16",[8]点数換算表!$F$5,IF(N139="ベスト32",[8]点数換算表!$G$5,"")))))))</f>
        <v>0</v>
      </c>
      <c r="P139" s="12"/>
      <c r="Q139" s="11">
        <f>IF(P139="",0,IF(P139="優勝",[2]点数換算表!$B$6,IF(P139="準優勝",[2]点数換算表!$C$6,IF(P139="ベスト4",[2]点数換算表!$D$6,IF(P139="ベスト8",[2]点数換算表!$E$6,IF(P139="ベスト16",[2]点数換算表!$F$6,IF(P139="ベスト32",[2]点数換算表!$G$6,"")))))))</f>
        <v>0</v>
      </c>
      <c r="R139" s="12"/>
      <c r="S139" s="11">
        <f>IF(R139="",0,IF(R139="優勝",[2]点数換算表!$B$7,IF(R139="準優勝",[2]点数換算表!$C$7,IF(R139="ベスト4",[2]点数換算表!$D$7,IF(R139="ベスト8",[2]点数換算表!$E$7,[2]点数換算表!$F$7)))))</f>
        <v>0</v>
      </c>
      <c r="T139" s="12"/>
      <c r="U139" s="11">
        <f>IF(T139="",0,IF(T139="優勝",[2]点数換算表!$B$8,IF(T139="準優勝",[2]点数換算表!$C$8,IF(T139="ベスト4",[2]点数換算表!$D$8,IF(T139="ベスト8",[2]点数換算表!$E$8,[2]点数換算表!$F$8)))))</f>
        <v>0</v>
      </c>
      <c r="V139" s="12"/>
      <c r="W139" s="23">
        <f>IF(V139="",0,IF(V139="優勝",[2]点数換算表!$B$13,IF(V139="準優勝",[2]点数換算表!$C$13,IF(V139="ベスト4",[2]点数換算表!$D$13,[2]点数換算表!$E$13))))</f>
        <v>0</v>
      </c>
      <c r="X139" s="12"/>
      <c r="Y139" s="11">
        <f>IF(X139="",0,IF(X139="優勝",[2]点数換算表!$B$14,IF(X139="準優勝",[2]点数換算表!$C$14,IF(X139="ベスト4",[2]点数換算表!$D$14,[2]点数換算表!$E$14))))</f>
        <v>0</v>
      </c>
      <c r="Z139" s="12"/>
      <c r="AA139" s="11">
        <f>IF(Z139="",0,IF(Z139="優勝",[2]点数換算表!$B$15,IF(Z139="準優勝",[2]点数換算表!$C$15,IF(Z139="ベスト4",[2]点数換算表!$D$15,IF(Z139="ベスト8",[2]点数換算表!$E$15,IF(Z139="ベスト16",[2]点数換算表!$F$15,""))))))</f>
        <v>0</v>
      </c>
      <c r="AB139" s="12"/>
      <c r="AC139" s="11">
        <f>IF(AB139="",0,IF(AB139="優勝",[2]点数換算表!$B$16,IF(AB139="準優勝",[2]点数換算表!$C$16,IF(AB139="ベスト4",[2]点数換算表!$D$16,IF(AB139="ベスト8",[2]点数換算表!$E$16,IF(AB139="ベスト16",[2]点数換算表!$F$16,IF(AB139="ベスト32",[2]点数換算表!$G$16,"")))))))</f>
        <v>0</v>
      </c>
      <c r="AD139" s="12"/>
      <c r="AE139" s="11">
        <f>IF(AD139="",0,IF(AD139="優勝",[2]点数換算表!$B$17,IF(AD139="準優勝",[2]点数換算表!$C$17,IF(AD139="ベスト4",[2]点数換算表!$D$17,IF(AD139="ベスト8",[2]点数換算表!$E$17,IF(AD139="ベスト16",[2]点数換算表!$F$17,IF(AD139="ベスト32",[2]点数換算表!$G$17,"")))))))</f>
        <v>0</v>
      </c>
      <c r="AF139" s="12"/>
      <c r="AG139" s="11">
        <f>IF(AF139="",0,IF(AF139="優勝",[2]点数換算表!$B$18,IF(AF139="準優勝",[2]点数換算表!$C$18,IF(AF139="ベスト4",[2]点数換算表!$D$18,IF(AF139="ベスト8",[2]点数換算表!$E$18,[2]点数換算表!$F$18)))))</f>
        <v>0</v>
      </c>
      <c r="AH139" s="12"/>
      <c r="AI139" s="11">
        <f>IF(AH139="",0,IF(AH139="優勝",[2]点数換算表!$B$19,IF(AH139="準優勝",[2]点数換算表!$C$19,IF(AH139="ベスト4",[2]点数換算表!$D$19,IF(AH139="ベスト8",[2]点数換算表!$E$19,[2]点数換算表!$F$19)))))</f>
        <v>0</v>
      </c>
    </row>
    <row r="140" spans="1:35">
      <c r="A140" s="13">
        <v>137</v>
      </c>
      <c r="B140" s="12" t="s">
        <v>470</v>
      </c>
      <c r="C140" s="12" t="s">
        <v>471</v>
      </c>
      <c r="D140" s="12">
        <v>3</v>
      </c>
      <c r="E140" s="25" t="s">
        <v>467</v>
      </c>
      <c r="F140" s="26" t="s">
        <v>539</v>
      </c>
      <c r="G140" s="11">
        <f t="shared" si="3"/>
        <v>40</v>
      </c>
      <c r="H140" s="12"/>
      <c r="I140" s="23">
        <f>IF(H140="",0,IF(H140="優勝",[2]点数換算表!$B$2,IF(H140="準優勝",[2]点数換算表!$C$2,IF(H140="ベスト4",[2]点数換算表!$D$2,[2]点数換算表!$E$2))))</f>
        <v>0</v>
      </c>
      <c r="J140" s="12"/>
      <c r="K140" s="11">
        <f>IF(J140="",0,IF(J140="優勝",[2]点数換算表!$B$3,IF(J140="準優勝",[2]点数換算表!$C$3,IF(J140="ベスト4",[2]点数換算表!$D$3,[2]点数換算表!$E$3))))</f>
        <v>0</v>
      </c>
      <c r="L140" s="12" t="s">
        <v>9</v>
      </c>
      <c r="M140" s="11">
        <f>IF(L140="",0,IF(L140="優勝",[2]点数換算表!$B$4,IF(L140="準優勝",[2]点数換算表!$C$4,IF(L140="ベスト4",[2]点数換算表!$D$4,IF(L140="ベスト8",[2]点数換算表!$E$4,IF(L140="ベスト16",[2]点数換算表!$F$4,""))))))</f>
        <v>40</v>
      </c>
      <c r="N140" s="12"/>
      <c r="O140" s="11">
        <f>IF(N140="",0,IF(N140="優勝",[5]点数換算表!$B$5,IF(N140="準優勝",[5]点数換算表!$C$5,IF(N140="ベスト4",[5]点数換算表!$D$5,IF(N140="ベスト8",[5]点数換算表!$E$5,IF(N140="ベスト16",[5]点数換算表!$F$5,IF(N140="ベスト32",[5]点数換算表!$G$5,"")))))))</f>
        <v>0</v>
      </c>
      <c r="P140" s="12"/>
      <c r="Q140" s="11">
        <f>IF(P140="",0,IF(P140="優勝",[2]点数換算表!$B$6,IF(P140="準優勝",[2]点数換算表!$C$6,IF(P140="ベスト4",[2]点数換算表!$D$6,IF(P140="ベスト8",[2]点数換算表!$E$6,IF(P140="ベスト16",[2]点数換算表!$F$6,IF(P140="ベスト32",[2]点数換算表!$G$6,"")))))))</f>
        <v>0</v>
      </c>
      <c r="R140" s="12"/>
      <c r="S140" s="11">
        <f>IF(R140="",0,IF(R140="優勝",[2]点数換算表!$B$7,IF(R140="準優勝",[2]点数換算表!$C$7,IF(R140="ベスト4",[2]点数換算表!$D$7,IF(R140="ベスト8",[2]点数換算表!$E$7,[2]点数換算表!$F$7)))))</f>
        <v>0</v>
      </c>
      <c r="T140" s="12"/>
      <c r="U140" s="11">
        <f>IF(T140="",0,IF(T140="優勝",[2]点数換算表!$B$8,IF(T140="準優勝",[2]点数換算表!$C$8,IF(T140="ベスト4",[2]点数換算表!$D$8,IF(T140="ベスト8",[2]点数換算表!$E$8,[2]点数換算表!$F$8)))))</f>
        <v>0</v>
      </c>
      <c r="V140" s="12"/>
      <c r="W140" s="23">
        <f>IF(V140="",0,IF(V140="優勝",[2]点数換算表!$B$13,IF(V140="準優勝",[2]点数換算表!$C$13,IF(V140="ベスト4",[2]点数換算表!$D$13,[2]点数換算表!$E$13))))</f>
        <v>0</v>
      </c>
      <c r="X140" s="12"/>
      <c r="Y140" s="11">
        <f>IF(X140="",0,IF(X140="優勝",[2]点数換算表!$B$14,IF(X140="準優勝",[2]点数換算表!$C$14,IF(X140="ベスト4",[2]点数換算表!$D$14,[2]点数換算表!$E$14))))</f>
        <v>0</v>
      </c>
      <c r="Z140" s="12"/>
      <c r="AA140" s="11">
        <f>IF(Z140="",0,IF(Z140="優勝",[2]点数換算表!$B$15,IF(Z140="準優勝",[2]点数換算表!$C$15,IF(Z140="ベスト4",[2]点数換算表!$D$15,IF(Z140="ベスト8",[2]点数換算表!$E$15,IF(Z140="ベスト16",[2]点数換算表!$F$15,""))))))</f>
        <v>0</v>
      </c>
      <c r="AB140" s="12"/>
      <c r="AC140" s="11">
        <f>IF(AB140="",0,IF(AB140="優勝",[2]点数換算表!$B$16,IF(AB140="準優勝",[2]点数換算表!$C$16,IF(AB140="ベスト4",[2]点数換算表!$D$16,IF(AB140="ベスト8",[2]点数換算表!$E$16,IF(AB140="ベスト16",[2]点数換算表!$F$16,IF(AB140="ベスト32",[2]点数換算表!$G$16,"")))))))</f>
        <v>0</v>
      </c>
      <c r="AD140" s="12"/>
      <c r="AE140" s="11">
        <f>IF(AD140="",0,IF(AD140="優勝",[2]点数換算表!$B$17,IF(AD140="準優勝",[2]点数換算表!$C$17,IF(AD140="ベスト4",[2]点数換算表!$D$17,IF(AD140="ベスト8",[2]点数換算表!$E$17,IF(AD140="ベスト16",[2]点数換算表!$F$17,IF(AD140="ベスト32",[2]点数換算表!$G$17,"")))))))</f>
        <v>0</v>
      </c>
      <c r="AF140" s="12"/>
      <c r="AG140" s="11">
        <f>IF(AF140="",0,IF(AF140="優勝",[2]点数換算表!$B$18,IF(AF140="準優勝",[2]点数換算表!$C$18,IF(AF140="ベスト4",[2]点数換算表!$D$18,IF(AF140="ベスト8",[2]点数換算表!$E$18,[2]点数換算表!$F$18)))))</f>
        <v>0</v>
      </c>
      <c r="AH140" s="12"/>
      <c r="AI140" s="11">
        <f>IF(AH140="",0,IF(AH140="優勝",[2]点数換算表!$B$19,IF(AH140="準優勝",[2]点数換算表!$C$19,IF(AH140="ベスト4",[2]点数換算表!$D$19,IF(AH140="ベスト8",[2]点数換算表!$E$19,[2]点数換算表!$F$19)))))</f>
        <v>0</v>
      </c>
    </row>
    <row r="141" spans="1:35">
      <c r="A141" s="13">
        <v>138</v>
      </c>
      <c r="B141" s="12" t="s">
        <v>497</v>
      </c>
      <c r="C141" s="12" t="s">
        <v>471</v>
      </c>
      <c r="D141" s="12">
        <v>2</v>
      </c>
      <c r="E141" s="25" t="s">
        <v>467</v>
      </c>
      <c r="F141" s="26" t="s">
        <v>539</v>
      </c>
      <c r="G141" s="11">
        <f t="shared" si="3"/>
        <v>40</v>
      </c>
      <c r="H141" s="12"/>
      <c r="I141" s="23">
        <f>IF(H141="",0,IF(H141="優勝",[2]点数換算表!$B$2,IF(H141="準優勝",[2]点数換算表!$C$2,IF(H141="ベスト4",[2]点数換算表!$D$2,[2]点数換算表!$E$2))))</f>
        <v>0</v>
      </c>
      <c r="J141" s="12"/>
      <c r="K141" s="11">
        <f>IF(J141="",0,IF(J141="優勝",[2]点数換算表!$B$3,IF(J141="準優勝",[2]点数換算表!$C$3,IF(J141="ベスト4",[2]点数換算表!$D$3,[2]点数換算表!$E$3))))</f>
        <v>0</v>
      </c>
      <c r="L141" s="12" t="s">
        <v>9</v>
      </c>
      <c r="M141" s="11">
        <f>IF(L141="",0,IF(L141="優勝",[2]点数換算表!$B$4,IF(L141="準優勝",[2]点数換算表!$C$4,IF(L141="ベスト4",[2]点数換算表!$D$4,IF(L141="ベスト8",[2]点数換算表!$E$4,IF(L141="ベスト16",[2]点数換算表!$F$4,""))))))</f>
        <v>40</v>
      </c>
      <c r="N141" s="12"/>
      <c r="O141" s="11">
        <f>IF(N141="",0,IF(N141="優勝",[5]点数換算表!$B$5,IF(N141="準優勝",[5]点数換算表!$C$5,IF(N141="ベスト4",[5]点数換算表!$D$5,IF(N141="ベスト8",[5]点数換算表!$E$5,IF(N141="ベスト16",[5]点数換算表!$F$5,IF(N141="ベスト32",[5]点数換算表!$G$5,"")))))))</f>
        <v>0</v>
      </c>
      <c r="P141" s="12"/>
      <c r="Q141" s="11">
        <f>IF(P141="",0,IF(P141="優勝",[2]点数換算表!$B$6,IF(P141="準優勝",[2]点数換算表!$C$6,IF(P141="ベスト4",[2]点数換算表!$D$6,IF(P141="ベスト8",[2]点数換算表!$E$6,IF(P141="ベスト16",[2]点数換算表!$F$6,IF(P141="ベスト32",[2]点数換算表!$G$6,"")))))))</f>
        <v>0</v>
      </c>
      <c r="R141" s="12"/>
      <c r="S141" s="11">
        <f>IF(R141="",0,IF(R141="優勝",[2]点数換算表!$B$7,IF(R141="準優勝",[2]点数換算表!$C$7,IF(R141="ベスト4",[2]点数換算表!$D$7,IF(R141="ベスト8",[2]点数換算表!$E$7,[2]点数換算表!$F$7)))))</f>
        <v>0</v>
      </c>
      <c r="T141" s="12"/>
      <c r="U141" s="11">
        <f>IF(T141="",0,IF(T141="優勝",[2]点数換算表!$B$8,IF(T141="準優勝",[2]点数換算表!$C$8,IF(T141="ベスト4",[2]点数換算表!$D$8,IF(T141="ベスト8",[2]点数換算表!$E$8,[2]点数換算表!$F$8)))))</f>
        <v>0</v>
      </c>
      <c r="V141" s="12"/>
      <c r="W141" s="23">
        <f>IF(V141="",0,IF(V141="優勝",[2]点数換算表!$B$13,IF(V141="準優勝",[2]点数換算表!$C$13,IF(V141="ベスト4",[2]点数換算表!$D$13,[2]点数換算表!$E$13))))</f>
        <v>0</v>
      </c>
      <c r="X141" s="12"/>
      <c r="Y141" s="11">
        <f>IF(X141="",0,IF(X141="優勝",[2]点数換算表!$B$14,IF(X141="準優勝",[2]点数換算表!$C$14,IF(X141="ベスト4",[2]点数換算表!$D$14,[2]点数換算表!$E$14))))</f>
        <v>0</v>
      </c>
      <c r="Z141" s="12"/>
      <c r="AA141" s="11">
        <f>IF(Z141="",0,IF(Z141="優勝",[2]点数換算表!$B$15,IF(Z141="準優勝",[2]点数換算表!$C$15,IF(Z141="ベスト4",[2]点数換算表!$D$15,IF(Z141="ベスト8",[2]点数換算表!$E$15,IF(Z141="ベスト16",[2]点数換算表!$F$15,""))))))</f>
        <v>0</v>
      </c>
      <c r="AB141" s="12"/>
      <c r="AC141" s="11">
        <f>IF(AB141="",0,IF(AB141="優勝",[2]点数換算表!$B$16,IF(AB141="準優勝",[2]点数換算表!$C$16,IF(AB141="ベスト4",[2]点数換算表!$D$16,IF(AB141="ベスト8",[2]点数換算表!$E$16,IF(AB141="ベスト16",[2]点数換算表!$F$16,IF(AB141="ベスト32",[2]点数換算表!$G$16,"")))))))</f>
        <v>0</v>
      </c>
      <c r="AD141" s="12"/>
      <c r="AE141" s="11">
        <f>IF(AD141="",0,IF(AD141="優勝",[2]点数換算表!$B$17,IF(AD141="準優勝",[2]点数換算表!$C$17,IF(AD141="ベスト4",[2]点数換算表!$D$17,IF(AD141="ベスト8",[2]点数換算表!$E$17,IF(AD141="ベスト16",[2]点数換算表!$F$17,IF(AD141="ベスト32",[2]点数換算表!$G$17,"")))))))</f>
        <v>0</v>
      </c>
      <c r="AF141" s="12"/>
      <c r="AG141" s="11">
        <f>IF(AF141="",0,IF(AF141="優勝",[2]点数換算表!$B$18,IF(AF141="準優勝",[2]点数換算表!$C$18,IF(AF141="ベスト4",[2]点数換算表!$D$18,IF(AF141="ベスト8",[2]点数換算表!$E$18,[2]点数換算表!$F$18)))))</f>
        <v>0</v>
      </c>
      <c r="AH141" s="12"/>
      <c r="AI141" s="11">
        <f>IF(AH141="",0,IF(AH141="優勝",[2]点数換算表!$B$19,IF(AH141="準優勝",[2]点数換算表!$C$19,IF(AH141="ベスト4",[2]点数換算表!$D$19,IF(AH141="ベスト8",[2]点数換算表!$E$19,[2]点数換算表!$F$19)))))</f>
        <v>0</v>
      </c>
    </row>
    <row r="142" spans="1:35">
      <c r="A142" s="13">
        <v>139</v>
      </c>
      <c r="B142" s="12" t="s">
        <v>277</v>
      </c>
      <c r="C142" s="12" t="s">
        <v>253</v>
      </c>
      <c r="D142" s="12">
        <v>3</v>
      </c>
      <c r="E142" s="19" t="s">
        <v>250</v>
      </c>
      <c r="F142" s="27" t="s">
        <v>540</v>
      </c>
      <c r="G142" s="11">
        <f t="shared" si="3"/>
        <v>40</v>
      </c>
      <c r="H142" s="12"/>
      <c r="I142" s="23">
        <f>IF(H142="",0,IF(H142="優勝",[2]点数換算表!$B$2,IF(H142="準優勝",[2]点数換算表!$C$2,IF(H142="ベスト4",[2]点数換算表!$D$2,[2]点数換算表!$E$2))))</f>
        <v>0</v>
      </c>
      <c r="J142" s="12"/>
      <c r="K142" s="11">
        <f>IF(J142="",0,IF(J142="優勝",[2]点数換算表!$B$3,IF(J142="準優勝",[2]点数換算表!$C$3,IF(J142="ベスト4",[2]点数換算表!$D$3,[2]点数換算表!$E$3))))</f>
        <v>0</v>
      </c>
      <c r="L142" s="12" t="s">
        <v>9</v>
      </c>
      <c r="M142" s="11">
        <f>IF(L142="",0,IF(L142="優勝",[2]点数換算表!$B$4,IF(L142="準優勝",[2]点数換算表!$C$4,IF(L142="ベスト4",[2]点数換算表!$D$4,IF(L142="ベスト8",[2]点数換算表!$E$4,IF(L142="ベスト16",[2]点数換算表!$F$4,""))))))</f>
        <v>40</v>
      </c>
      <c r="N142" s="12"/>
      <c r="O142" s="11">
        <f>IF(N142="",0,IF(N142="優勝",[4]点数換算表!$B$5,IF(N142="準優勝",[4]点数換算表!$C$5,IF(N142="ベスト4",[4]点数換算表!$D$5,IF(N142="ベスト8",[4]点数換算表!$E$5,IF(N142="ベスト16",[4]点数換算表!$F$5,IF(N142="ベスト32",[4]点数換算表!$G$5,"")))))))</f>
        <v>0</v>
      </c>
      <c r="P142" s="12"/>
      <c r="Q142" s="11">
        <f>IF(P142="",0,IF(P142="優勝",[2]点数換算表!$B$6,IF(P142="準優勝",[2]点数換算表!$C$6,IF(P142="ベスト4",[2]点数換算表!$D$6,IF(P142="ベスト8",[2]点数換算表!$E$6,IF(P142="ベスト16",[2]点数換算表!$F$6,IF(P142="ベスト32",[2]点数換算表!$G$6,"")))))))</f>
        <v>0</v>
      </c>
      <c r="R142" s="12"/>
      <c r="S142" s="11">
        <f>IF(R142="",0,IF(R142="優勝",[2]点数換算表!$B$7,IF(R142="準優勝",[2]点数換算表!$C$7,IF(R142="ベスト4",[2]点数換算表!$D$7,IF(R142="ベスト8",[2]点数換算表!$E$7,[2]点数換算表!$F$7)))))</f>
        <v>0</v>
      </c>
      <c r="T142" s="12"/>
      <c r="U142" s="11">
        <f>IF(T142="",0,IF(T142="優勝",[2]点数換算表!$B$8,IF(T142="準優勝",[2]点数換算表!$C$8,IF(T142="ベスト4",[2]点数換算表!$D$8,IF(T142="ベスト8",[2]点数換算表!$E$8,[2]点数換算表!$F$8)))))</f>
        <v>0</v>
      </c>
      <c r="V142" s="12"/>
      <c r="W142" s="23">
        <f>IF(V142="",0,IF(V142="優勝",[2]点数換算表!$B$13,IF(V142="準優勝",[2]点数換算表!$C$13,IF(V142="ベスト4",[2]点数換算表!$D$13,[2]点数換算表!$E$13))))</f>
        <v>0</v>
      </c>
      <c r="X142" s="12"/>
      <c r="Y142" s="11">
        <f>IF(X142="",0,IF(X142="優勝",[2]点数換算表!$B$14,IF(X142="準優勝",[2]点数換算表!$C$14,IF(X142="ベスト4",[2]点数換算表!$D$14,[2]点数換算表!$E$14))))</f>
        <v>0</v>
      </c>
      <c r="Z142" s="12"/>
      <c r="AA142" s="11">
        <f>IF(Z142="",0,IF(Z142="優勝",[2]点数換算表!$B$15,IF(Z142="準優勝",[2]点数換算表!$C$15,IF(Z142="ベスト4",[2]点数換算表!$D$15,IF(Z142="ベスト8",[2]点数換算表!$E$15,IF(Z142="ベスト16",[2]点数換算表!$F$15,""))))))</f>
        <v>0</v>
      </c>
      <c r="AB142" s="12"/>
      <c r="AC142" s="11">
        <f>IF(AB142="",0,IF(AB142="優勝",[2]点数換算表!$B$16,IF(AB142="準優勝",[2]点数換算表!$C$16,IF(AB142="ベスト4",[2]点数換算表!$D$16,IF(AB142="ベスト8",[2]点数換算表!$E$16,IF(AB142="ベスト16",[2]点数換算表!$F$16,IF(AB142="ベスト32",[2]点数換算表!$G$16,"")))))))</f>
        <v>0</v>
      </c>
      <c r="AD142" s="12"/>
      <c r="AE142" s="11">
        <f>IF(AD142="",0,IF(AD142="優勝",[2]点数換算表!$B$17,IF(AD142="準優勝",[2]点数換算表!$C$17,IF(AD142="ベスト4",[2]点数換算表!$D$17,IF(AD142="ベスト8",[2]点数換算表!$E$17,IF(AD142="ベスト16",[2]点数換算表!$F$17,IF(AD142="ベスト32",[2]点数換算表!$G$17,"")))))))</f>
        <v>0</v>
      </c>
      <c r="AF142" s="12"/>
      <c r="AG142" s="11">
        <f>IF(AF142="",0,IF(AF142="優勝",[2]点数換算表!$B$18,IF(AF142="準優勝",[2]点数換算表!$C$18,IF(AF142="ベスト4",[2]点数換算表!$D$18,IF(AF142="ベスト8",[2]点数換算表!$E$18,[2]点数換算表!$F$18)))))</f>
        <v>0</v>
      </c>
      <c r="AH142" s="12"/>
      <c r="AI142" s="11">
        <f>IF(AH142="",0,IF(AH142="優勝",[2]点数換算表!$B$19,IF(AH142="準優勝",[2]点数換算表!$C$19,IF(AH142="ベスト4",[2]点数換算表!$D$19,IF(AH142="ベスト8",[2]点数換算表!$E$19,[2]点数換算表!$F$19)))))</f>
        <v>0</v>
      </c>
    </row>
    <row r="143" spans="1:35">
      <c r="A143" s="13">
        <v>140</v>
      </c>
      <c r="B143" s="13" t="s">
        <v>619</v>
      </c>
      <c r="C143" s="12" t="s">
        <v>591</v>
      </c>
      <c r="D143" s="13">
        <v>3</v>
      </c>
      <c r="E143" s="20" t="s">
        <v>289</v>
      </c>
      <c r="F143" s="27" t="s">
        <v>540</v>
      </c>
      <c r="G143" s="11">
        <f t="shared" si="3"/>
        <v>40</v>
      </c>
      <c r="H143" s="12"/>
      <c r="I143" s="23">
        <f>IF(H143="",0,IF(H143="優勝",[2]点数換算表!$B$2,IF(H143="準優勝",[2]点数換算表!$C$2,IF(H143="ベスト4",[2]点数換算表!$D$2,[2]点数換算表!$E$2))))</f>
        <v>0</v>
      </c>
      <c r="J143" s="12"/>
      <c r="K143" s="11">
        <f>IF(J143="",0,IF(J143="優勝",[2]点数換算表!$B$3,IF(J143="準優勝",[2]点数換算表!$C$3,IF(J143="ベスト4",[2]点数換算表!$D$3,[2]点数換算表!$E$3))))</f>
        <v>0</v>
      </c>
      <c r="L143" s="12" t="s">
        <v>9</v>
      </c>
      <c r="M143" s="11">
        <f>IF(L143="",0,IF(L143="優勝",[2]点数換算表!$B$4,IF(L143="準優勝",[2]点数換算表!$C$4,IF(L143="ベスト4",[2]点数換算表!$D$4,IF(L143="ベスト8",[2]点数換算表!$E$4,IF(L143="ベスト16",[2]点数換算表!$F$4,""))))))</f>
        <v>40</v>
      </c>
      <c r="N143" s="12"/>
      <c r="O143" s="11">
        <f>IF(N143="",0,IF(N143="優勝",点数換算表!$B$5,IF(N143="準優勝",点数換算表!$C$5,IF(N143="ベスト4",点数換算表!$D$5,IF(N143="ベスト8",点数換算表!$E$5,IF(N143="ベスト16",点数換算表!$F$5,IF(N143="ベスト32",点数換算表!$G$5,"")))))))</f>
        <v>0</v>
      </c>
      <c r="P143" s="12"/>
      <c r="Q143" s="11">
        <f>IF(P143="",0,IF(P143="優勝",[2]点数換算表!$B$6,IF(P143="準優勝",[2]点数換算表!$C$6,IF(P143="ベスト4",[2]点数換算表!$D$6,IF(P143="ベスト8",[2]点数換算表!$E$6,IF(P143="ベスト16",[2]点数換算表!$F$6,IF(P143="ベスト32",[2]点数換算表!$G$6,"")))))))</f>
        <v>0</v>
      </c>
      <c r="R143" s="12"/>
      <c r="S143" s="11">
        <f>IF(R143="",0,IF(R143="優勝",[2]点数換算表!$B$7,IF(R143="準優勝",[2]点数換算表!$C$7,IF(R143="ベスト4",[2]点数換算表!$D$7,IF(R143="ベスト8",[2]点数換算表!$E$7,[2]点数換算表!$F$7)))))</f>
        <v>0</v>
      </c>
      <c r="T143" s="12"/>
      <c r="U143" s="11">
        <f>IF(T143="",0,IF(T143="優勝",[2]点数換算表!$B$8,IF(T143="準優勝",[2]点数換算表!$C$8,IF(T143="ベスト4",[2]点数換算表!$D$8,IF(T143="ベスト8",[2]点数換算表!$E$8,[2]点数換算表!$F$8)))))</f>
        <v>0</v>
      </c>
      <c r="V143" s="12"/>
      <c r="W143" s="23">
        <f>IF(V143="",0,IF(V143="優勝",[2]点数換算表!$B$13,IF(V143="準優勝",[2]点数換算表!$C$13,IF(V143="ベスト4",[2]点数換算表!$D$13,[2]点数換算表!$E$13))))</f>
        <v>0</v>
      </c>
      <c r="X143" s="12"/>
      <c r="Y143" s="11">
        <f>IF(X143="",0,IF(X143="優勝",[2]点数換算表!$B$14,IF(X143="準優勝",[2]点数換算表!$C$14,IF(X143="ベスト4",[2]点数換算表!$D$14,[2]点数換算表!$E$14))))</f>
        <v>0</v>
      </c>
      <c r="Z143" s="12"/>
      <c r="AA143" s="11">
        <f>IF(Z143="",0,IF(Z143="優勝",[2]点数換算表!$B$15,IF(Z143="準優勝",[2]点数換算表!$C$15,IF(Z143="ベスト4",[2]点数換算表!$D$15,IF(Z143="ベスト8",[2]点数換算表!$E$15,IF(Z143="ベスト16",[2]点数換算表!$F$15,""))))))</f>
        <v>0</v>
      </c>
      <c r="AB143" s="12"/>
      <c r="AC143" s="11">
        <f>IF(AB143="",0,IF(AB143="優勝",[2]点数換算表!$B$16,IF(AB143="準優勝",[2]点数換算表!$C$16,IF(AB143="ベスト4",[2]点数換算表!$D$16,IF(AB143="ベスト8",[2]点数換算表!$E$16,IF(AB143="ベスト16",[2]点数換算表!$F$16,IF(AB143="ベスト32",[2]点数換算表!$G$16,"")))))))</f>
        <v>0</v>
      </c>
      <c r="AD143" s="12"/>
      <c r="AE143" s="11">
        <f>IF(AD143="",0,IF(AD143="優勝",[2]点数換算表!$B$17,IF(AD143="準優勝",[2]点数換算表!$C$17,IF(AD143="ベスト4",[2]点数換算表!$D$17,IF(AD143="ベスト8",[2]点数換算表!$E$17,IF(AD143="ベスト16",[2]点数換算表!$F$17,IF(AD143="ベスト32",[2]点数換算表!$G$17,"")))))))</f>
        <v>0</v>
      </c>
      <c r="AF143" s="12"/>
      <c r="AG143" s="11">
        <f>IF(AF143="",0,IF(AF143="優勝",[2]点数換算表!$B$18,IF(AF143="準優勝",[2]点数換算表!$C$18,IF(AF143="ベスト4",[2]点数換算表!$D$18,IF(AF143="ベスト8",[2]点数換算表!$E$18,[2]点数換算表!$F$18)))))</f>
        <v>0</v>
      </c>
      <c r="AH143" s="12"/>
      <c r="AI143" s="11">
        <f>IF(AH143="",0,IF(AH143="優勝",[2]点数換算表!$B$19,IF(AH143="準優勝",[2]点数換算表!$C$19,IF(AH143="ベスト4",[2]点数換算表!$D$19,IF(AH143="ベスト8",[2]点数換算表!$E$19,[2]点数換算表!$F$19)))))</f>
        <v>0</v>
      </c>
    </row>
    <row r="144" spans="1:35">
      <c r="A144" s="13">
        <v>141</v>
      </c>
      <c r="B144" s="13" t="s">
        <v>620</v>
      </c>
      <c r="C144" s="12" t="s">
        <v>591</v>
      </c>
      <c r="D144" s="13">
        <v>1</v>
      </c>
      <c r="E144" s="20" t="s">
        <v>289</v>
      </c>
      <c r="F144" s="27" t="s">
        <v>540</v>
      </c>
      <c r="G144" s="11">
        <f t="shared" si="3"/>
        <v>40</v>
      </c>
      <c r="H144" s="12"/>
      <c r="I144" s="23">
        <f>IF(H144="",0,IF(H144="優勝",[2]点数換算表!$B$2,IF(H144="準優勝",[2]点数換算表!$C$2,IF(H144="ベスト4",[2]点数換算表!$D$2,[2]点数換算表!$E$2))))</f>
        <v>0</v>
      </c>
      <c r="J144" s="12"/>
      <c r="K144" s="11">
        <f>IF(J144="",0,IF(J144="優勝",[2]点数換算表!$B$3,IF(J144="準優勝",[2]点数換算表!$C$3,IF(J144="ベスト4",[2]点数換算表!$D$3,[2]点数換算表!$E$3))))</f>
        <v>0</v>
      </c>
      <c r="L144" s="12" t="s">
        <v>9</v>
      </c>
      <c r="M144" s="11">
        <f>IF(L144="",0,IF(L144="優勝",[2]点数換算表!$B$4,IF(L144="準優勝",[2]点数換算表!$C$4,IF(L144="ベスト4",[2]点数換算表!$D$4,IF(L144="ベスト8",[2]点数換算表!$E$4,IF(L144="ベスト16",[2]点数換算表!$F$4,""))))))</f>
        <v>40</v>
      </c>
      <c r="N144" s="12"/>
      <c r="O144" s="11">
        <f>IF(N144="",0,IF(N144="優勝",点数換算表!$B$5,IF(N144="準優勝",点数換算表!$C$5,IF(N144="ベスト4",点数換算表!$D$5,IF(N144="ベスト8",点数換算表!$E$5,IF(N144="ベスト16",点数換算表!$F$5,IF(N144="ベスト32",点数換算表!$G$5,"")))))))</f>
        <v>0</v>
      </c>
      <c r="P144" s="12"/>
      <c r="Q144" s="11">
        <f>IF(P144="",0,IF(P144="優勝",[2]点数換算表!$B$6,IF(P144="準優勝",[2]点数換算表!$C$6,IF(P144="ベスト4",[2]点数換算表!$D$6,IF(P144="ベスト8",[2]点数換算表!$E$6,IF(P144="ベスト16",[2]点数換算表!$F$6,IF(P144="ベスト32",[2]点数換算表!$G$6,"")))))))</f>
        <v>0</v>
      </c>
      <c r="R144" s="12"/>
      <c r="S144" s="11">
        <f>IF(R144="",0,IF(R144="優勝",[2]点数換算表!$B$7,IF(R144="準優勝",[2]点数換算表!$C$7,IF(R144="ベスト4",[2]点数換算表!$D$7,IF(R144="ベスト8",[2]点数換算表!$E$7,[2]点数換算表!$F$7)))))</f>
        <v>0</v>
      </c>
      <c r="T144" s="12"/>
      <c r="U144" s="11">
        <f>IF(T144="",0,IF(T144="優勝",[2]点数換算表!$B$8,IF(T144="準優勝",[2]点数換算表!$C$8,IF(T144="ベスト4",[2]点数換算表!$D$8,IF(T144="ベスト8",[2]点数換算表!$E$8,[2]点数換算表!$F$8)))))</f>
        <v>0</v>
      </c>
      <c r="V144" s="12"/>
      <c r="W144" s="23">
        <f>IF(V144="",0,IF(V144="優勝",[2]点数換算表!$B$13,IF(V144="準優勝",[2]点数換算表!$C$13,IF(V144="ベスト4",[2]点数換算表!$D$13,[2]点数換算表!$E$13))))</f>
        <v>0</v>
      </c>
      <c r="X144" s="12"/>
      <c r="Y144" s="11">
        <f>IF(X144="",0,IF(X144="優勝",[2]点数換算表!$B$14,IF(X144="準優勝",[2]点数換算表!$C$14,IF(X144="ベスト4",[2]点数換算表!$D$14,[2]点数換算表!$E$14))))</f>
        <v>0</v>
      </c>
      <c r="Z144" s="12"/>
      <c r="AA144" s="11">
        <f>IF(Z144="",0,IF(Z144="優勝",[2]点数換算表!$B$15,IF(Z144="準優勝",[2]点数換算表!$C$15,IF(Z144="ベスト4",[2]点数換算表!$D$15,IF(Z144="ベスト8",[2]点数換算表!$E$15,IF(Z144="ベスト16",[2]点数換算表!$F$15,""))))))</f>
        <v>0</v>
      </c>
      <c r="AB144" s="12"/>
      <c r="AC144" s="11">
        <f>IF(AB144="",0,IF(AB144="優勝",[2]点数換算表!$B$16,IF(AB144="準優勝",[2]点数換算表!$C$16,IF(AB144="ベスト4",[2]点数換算表!$D$16,IF(AB144="ベスト8",[2]点数換算表!$E$16,IF(AB144="ベスト16",[2]点数換算表!$F$16,IF(AB144="ベスト32",[2]点数換算表!$G$16,"")))))))</f>
        <v>0</v>
      </c>
      <c r="AD144" s="12"/>
      <c r="AE144" s="11">
        <f>IF(AD144="",0,IF(AD144="優勝",[2]点数換算表!$B$17,IF(AD144="準優勝",[2]点数換算表!$C$17,IF(AD144="ベスト4",[2]点数換算表!$D$17,IF(AD144="ベスト8",[2]点数換算表!$E$17,IF(AD144="ベスト16",[2]点数換算表!$F$17,IF(AD144="ベスト32",[2]点数換算表!$G$17,"")))))))</f>
        <v>0</v>
      </c>
      <c r="AF144" s="12"/>
      <c r="AG144" s="11">
        <f>IF(AF144="",0,IF(AF144="優勝",[2]点数換算表!$B$18,IF(AF144="準優勝",[2]点数換算表!$C$18,IF(AF144="ベスト4",[2]点数換算表!$D$18,IF(AF144="ベスト8",[2]点数換算表!$E$18,[2]点数換算表!$F$18)))))</f>
        <v>0</v>
      </c>
      <c r="AH144" s="12"/>
      <c r="AI144" s="11">
        <f>IF(AH144="",0,IF(AH144="優勝",[2]点数換算表!$B$19,IF(AH144="準優勝",[2]点数換算表!$C$19,IF(AH144="ベスト4",[2]点数換算表!$D$19,IF(AH144="ベスト8",[2]点数換算表!$E$19,[2]点数換算表!$F$19)))))</f>
        <v>0</v>
      </c>
    </row>
    <row r="145" spans="1:35">
      <c r="A145" s="13">
        <v>142</v>
      </c>
      <c r="B145" s="13" t="s">
        <v>593</v>
      </c>
      <c r="C145" s="12" t="s">
        <v>621</v>
      </c>
      <c r="D145" s="13">
        <v>2</v>
      </c>
      <c r="E145" s="20" t="s">
        <v>289</v>
      </c>
      <c r="F145" s="27" t="s">
        <v>540</v>
      </c>
      <c r="G145" s="11">
        <f t="shared" si="3"/>
        <v>40</v>
      </c>
      <c r="H145" s="12"/>
      <c r="I145" s="23">
        <f>IF(H145="",0,IF(H145="優勝",[2]点数換算表!$B$2,IF(H145="準優勝",[2]点数換算表!$C$2,IF(H145="ベスト4",[2]点数換算表!$D$2,[2]点数換算表!$E$2))))</f>
        <v>0</v>
      </c>
      <c r="J145" s="12"/>
      <c r="K145" s="11">
        <f>IF(J145="",0,IF(J145="優勝",[2]点数換算表!$B$3,IF(J145="準優勝",[2]点数換算表!$C$3,IF(J145="ベスト4",[2]点数換算表!$D$3,[2]点数換算表!$E$3))))</f>
        <v>0</v>
      </c>
      <c r="L145" s="12" t="s">
        <v>9</v>
      </c>
      <c r="M145" s="11">
        <f>IF(L145="",0,IF(L145="優勝",[2]点数換算表!$B$4,IF(L145="準優勝",[2]点数換算表!$C$4,IF(L145="ベスト4",[2]点数換算表!$D$4,IF(L145="ベスト8",[2]点数換算表!$E$4,IF(L145="ベスト16",[2]点数換算表!$F$4,""))))))</f>
        <v>40</v>
      </c>
      <c r="N145" s="12"/>
      <c r="O145" s="11">
        <f>IF(N145="",0,IF(N145="優勝",点数換算表!$B$5,IF(N145="準優勝",点数換算表!$C$5,IF(N145="ベスト4",点数換算表!$D$5,IF(N145="ベスト8",点数換算表!$E$5,IF(N145="ベスト16",点数換算表!$F$5,IF(N145="ベスト32",点数換算表!$G$5,"")))))))</f>
        <v>0</v>
      </c>
      <c r="P145" s="12"/>
      <c r="Q145" s="11">
        <f>IF(P145="",0,IF(P145="優勝",[2]点数換算表!$B$6,IF(P145="準優勝",[2]点数換算表!$C$6,IF(P145="ベスト4",[2]点数換算表!$D$6,IF(P145="ベスト8",[2]点数換算表!$E$6,IF(P145="ベスト16",[2]点数換算表!$F$6,IF(P145="ベスト32",[2]点数換算表!$G$6,"")))))))</f>
        <v>0</v>
      </c>
      <c r="R145" s="12"/>
      <c r="S145" s="11">
        <f>IF(R145="",0,IF(R145="優勝",[2]点数換算表!$B$7,IF(R145="準優勝",[2]点数換算表!$C$7,IF(R145="ベスト4",[2]点数換算表!$D$7,IF(R145="ベスト8",[2]点数換算表!$E$7,[2]点数換算表!$F$7)))))</f>
        <v>0</v>
      </c>
      <c r="T145" s="12"/>
      <c r="U145" s="11">
        <f>IF(T145="",0,IF(T145="優勝",[2]点数換算表!$B$8,IF(T145="準優勝",[2]点数換算表!$C$8,IF(T145="ベスト4",[2]点数換算表!$D$8,IF(T145="ベスト8",[2]点数換算表!$E$8,[2]点数換算表!$F$8)))))</f>
        <v>0</v>
      </c>
      <c r="V145" s="12"/>
      <c r="W145" s="23">
        <f>IF(V145="",0,IF(V145="優勝",[2]点数換算表!$B$13,IF(V145="準優勝",[2]点数換算表!$C$13,IF(V145="ベスト4",[2]点数換算表!$D$13,[2]点数換算表!$E$13))))</f>
        <v>0</v>
      </c>
      <c r="X145" s="12"/>
      <c r="Y145" s="11">
        <f>IF(X145="",0,IF(X145="優勝",[2]点数換算表!$B$14,IF(X145="準優勝",[2]点数換算表!$C$14,IF(X145="ベスト4",[2]点数換算表!$D$14,[2]点数換算表!$E$14))))</f>
        <v>0</v>
      </c>
      <c r="Z145" s="12"/>
      <c r="AA145" s="11">
        <f>IF(Z145="",0,IF(Z145="優勝",[2]点数換算表!$B$15,IF(Z145="準優勝",[2]点数換算表!$C$15,IF(Z145="ベスト4",[2]点数換算表!$D$15,IF(Z145="ベスト8",[2]点数換算表!$E$15,IF(Z145="ベスト16",[2]点数換算表!$F$15,""))))))</f>
        <v>0</v>
      </c>
      <c r="AB145" s="12"/>
      <c r="AC145" s="11">
        <f>IF(AB145="",0,IF(AB145="優勝",[2]点数換算表!$B$16,IF(AB145="準優勝",[2]点数換算表!$C$16,IF(AB145="ベスト4",[2]点数換算表!$D$16,IF(AB145="ベスト8",[2]点数換算表!$E$16,IF(AB145="ベスト16",[2]点数換算表!$F$16,IF(AB145="ベスト32",[2]点数換算表!$G$16,"")))))))</f>
        <v>0</v>
      </c>
      <c r="AD145" s="12"/>
      <c r="AE145" s="11">
        <f>IF(AD145="",0,IF(AD145="優勝",[2]点数換算表!$B$17,IF(AD145="準優勝",[2]点数換算表!$C$17,IF(AD145="ベスト4",[2]点数換算表!$D$17,IF(AD145="ベスト8",[2]点数換算表!$E$17,IF(AD145="ベスト16",[2]点数換算表!$F$17,IF(AD145="ベスト32",[2]点数換算表!$G$17,"")))))))</f>
        <v>0</v>
      </c>
      <c r="AF145" s="12"/>
      <c r="AG145" s="11">
        <f>IF(AF145="",0,IF(AF145="優勝",[2]点数換算表!$B$18,IF(AF145="準優勝",[2]点数換算表!$C$18,IF(AF145="ベスト4",[2]点数換算表!$D$18,IF(AF145="ベスト8",[2]点数換算表!$E$18,[2]点数換算表!$F$18)))))</f>
        <v>0</v>
      </c>
      <c r="AH145" s="12"/>
      <c r="AI145" s="11">
        <f>IF(AH145="",0,IF(AH145="優勝",[2]点数換算表!$B$19,IF(AH145="準優勝",[2]点数換算表!$C$19,IF(AH145="ベスト4",[2]点数換算表!$D$19,IF(AH145="ベスト8",[2]点数換算表!$E$19,[2]点数換算表!$F$19)))))</f>
        <v>0</v>
      </c>
    </row>
    <row r="146" spans="1:35">
      <c r="A146" s="13">
        <v>143</v>
      </c>
      <c r="B146" s="13" t="s">
        <v>622</v>
      </c>
      <c r="C146" s="12" t="s">
        <v>623</v>
      </c>
      <c r="D146" s="13">
        <v>2</v>
      </c>
      <c r="E146" s="20" t="s">
        <v>289</v>
      </c>
      <c r="F146" s="27" t="s">
        <v>540</v>
      </c>
      <c r="G146" s="11">
        <f t="shared" si="3"/>
        <v>40</v>
      </c>
      <c r="H146" s="12"/>
      <c r="I146" s="23">
        <f>IF(H146="",0,IF(H146="優勝",[2]点数換算表!$B$2,IF(H146="準優勝",[2]点数換算表!$C$2,IF(H146="ベスト4",[2]点数換算表!$D$2,[2]点数換算表!$E$2))))</f>
        <v>0</v>
      </c>
      <c r="J146" s="12"/>
      <c r="K146" s="11">
        <f>IF(J146="",0,IF(J146="優勝",[2]点数換算表!$B$3,IF(J146="準優勝",[2]点数換算表!$C$3,IF(J146="ベスト4",[2]点数換算表!$D$3,[2]点数換算表!$E$3))))</f>
        <v>0</v>
      </c>
      <c r="L146" s="12" t="s">
        <v>9</v>
      </c>
      <c r="M146" s="11">
        <f>IF(L146="",0,IF(L146="優勝",[2]点数換算表!$B$4,IF(L146="準優勝",[2]点数換算表!$C$4,IF(L146="ベスト4",[2]点数換算表!$D$4,IF(L146="ベスト8",[2]点数換算表!$E$4,IF(L146="ベスト16",[2]点数換算表!$F$4,""))))))</f>
        <v>40</v>
      </c>
      <c r="N146" s="12"/>
      <c r="O146" s="11">
        <f>IF(N146="",0,IF(N146="優勝",点数換算表!$B$5,IF(N146="準優勝",点数換算表!$C$5,IF(N146="ベスト4",点数換算表!$D$5,IF(N146="ベスト8",点数換算表!$E$5,IF(N146="ベスト16",点数換算表!$F$5,IF(N146="ベスト32",点数換算表!$G$5,"")))))))</f>
        <v>0</v>
      </c>
      <c r="P146" s="12"/>
      <c r="Q146" s="11">
        <f>IF(P146="",0,IF(P146="優勝",[2]点数換算表!$B$6,IF(P146="準優勝",[2]点数換算表!$C$6,IF(P146="ベスト4",[2]点数換算表!$D$6,IF(P146="ベスト8",[2]点数換算表!$E$6,IF(P146="ベスト16",[2]点数換算表!$F$6,IF(P146="ベスト32",[2]点数換算表!$G$6,"")))))))</f>
        <v>0</v>
      </c>
      <c r="R146" s="12"/>
      <c r="S146" s="11">
        <f>IF(R146="",0,IF(R146="優勝",[2]点数換算表!$B$7,IF(R146="準優勝",[2]点数換算表!$C$7,IF(R146="ベスト4",[2]点数換算表!$D$7,IF(R146="ベスト8",[2]点数換算表!$E$7,[2]点数換算表!$F$7)))))</f>
        <v>0</v>
      </c>
      <c r="T146" s="12"/>
      <c r="U146" s="11">
        <f>IF(T146="",0,IF(T146="優勝",[2]点数換算表!$B$8,IF(T146="準優勝",[2]点数換算表!$C$8,IF(T146="ベスト4",[2]点数換算表!$D$8,IF(T146="ベスト8",[2]点数換算表!$E$8,[2]点数換算表!$F$8)))))</f>
        <v>0</v>
      </c>
      <c r="V146" s="12"/>
      <c r="W146" s="23">
        <f>IF(V146="",0,IF(V146="優勝",[2]点数換算表!$B$13,IF(V146="準優勝",[2]点数換算表!$C$13,IF(V146="ベスト4",[2]点数換算表!$D$13,[2]点数換算表!$E$13))))</f>
        <v>0</v>
      </c>
      <c r="X146" s="12"/>
      <c r="Y146" s="11">
        <f>IF(X146="",0,IF(X146="優勝",[2]点数換算表!$B$14,IF(X146="準優勝",[2]点数換算表!$C$14,IF(X146="ベスト4",[2]点数換算表!$D$14,[2]点数換算表!$E$14))))</f>
        <v>0</v>
      </c>
      <c r="Z146" s="12"/>
      <c r="AA146" s="11">
        <f>IF(Z146="",0,IF(Z146="優勝",[2]点数換算表!$B$15,IF(Z146="準優勝",[2]点数換算表!$C$15,IF(Z146="ベスト4",[2]点数換算表!$D$15,IF(Z146="ベスト8",[2]点数換算表!$E$15,IF(Z146="ベスト16",[2]点数換算表!$F$15,""))))))</f>
        <v>0</v>
      </c>
      <c r="AB146" s="12"/>
      <c r="AC146" s="11">
        <f>IF(AB146="",0,IF(AB146="優勝",[2]点数換算表!$B$16,IF(AB146="準優勝",[2]点数換算表!$C$16,IF(AB146="ベスト4",[2]点数換算表!$D$16,IF(AB146="ベスト8",[2]点数換算表!$E$16,IF(AB146="ベスト16",[2]点数換算表!$F$16,IF(AB146="ベスト32",[2]点数換算表!$G$16,"")))))))</f>
        <v>0</v>
      </c>
      <c r="AD146" s="12"/>
      <c r="AE146" s="11">
        <f>IF(AD146="",0,IF(AD146="優勝",[2]点数換算表!$B$17,IF(AD146="準優勝",[2]点数換算表!$C$17,IF(AD146="ベスト4",[2]点数換算表!$D$17,IF(AD146="ベスト8",[2]点数換算表!$E$17,IF(AD146="ベスト16",[2]点数換算表!$F$17,IF(AD146="ベスト32",[2]点数換算表!$G$17,"")))))))</f>
        <v>0</v>
      </c>
      <c r="AF146" s="12"/>
      <c r="AG146" s="11">
        <f>IF(AF146="",0,IF(AF146="優勝",[2]点数換算表!$B$18,IF(AF146="準優勝",[2]点数換算表!$C$18,IF(AF146="ベスト4",[2]点数換算表!$D$18,IF(AF146="ベスト8",[2]点数換算表!$E$18,[2]点数換算表!$F$18)))))</f>
        <v>0</v>
      </c>
      <c r="AH146" s="12"/>
      <c r="AI146" s="11">
        <f>IF(AH146="",0,IF(AH146="優勝",[2]点数換算表!$B$19,IF(AH146="準優勝",[2]点数換算表!$C$19,IF(AH146="ベスト4",[2]点数換算表!$D$19,IF(AH146="ベスト8",[2]点数換算表!$E$19,[2]点数換算表!$F$19)))))</f>
        <v>0</v>
      </c>
    </row>
    <row r="147" spans="1:35">
      <c r="A147" s="13">
        <v>144</v>
      </c>
      <c r="B147" s="12" t="s">
        <v>228</v>
      </c>
      <c r="C147" s="12" t="s">
        <v>186</v>
      </c>
      <c r="D147" s="12">
        <v>1</v>
      </c>
      <c r="E147" s="18" t="s">
        <v>179</v>
      </c>
      <c r="F147" s="27" t="s">
        <v>540</v>
      </c>
      <c r="G147" s="11">
        <f t="shared" si="3"/>
        <v>36</v>
      </c>
      <c r="H147" s="12"/>
      <c r="I147" s="23">
        <f>IF(H147="",0,IF(H147="優勝",[2]点数換算表!$B$2,IF(H147="準優勝",[2]点数換算表!$C$2,IF(H147="ベスト4",[2]点数換算表!$D$2,[2]点数換算表!$E$2))))</f>
        <v>0</v>
      </c>
      <c r="J147" s="12"/>
      <c r="K147" s="11">
        <f>IF(J147="",0,IF(J147="優勝",[2]点数換算表!$B$3,IF(J147="準優勝",[2]点数換算表!$C$3,IF(J147="ベスト4",[2]点数換算表!$D$3,[2]点数換算表!$E$3))))</f>
        <v>0</v>
      </c>
      <c r="L147" s="12" t="s">
        <v>7</v>
      </c>
      <c r="M147" s="11">
        <f>IF(L147="",0,IF(L147="優勝",[2]点数換算表!$B$4,IF(L147="準優勝",[2]点数換算表!$C$4,IF(L147="ベスト4",[2]点数換算表!$D$4,IF(L147="ベスト8",[2]点数換算表!$E$4,IF(L147="ベスト16",[2]点数換算表!$F$4,""))))))</f>
        <v>20</v>
      </c>
      <c r="N147" s="12"/>
      <c r="O147" s="11">
        <f>IF(N147="",0,IF(N147="優勝",[2]点数換算表!$B$5,IF(N147="準優勝",[2]点数換算表!$C$5,IF(N147="ベスト4",[2]点数換算表!$D$5,IF(N147="ベスト8",[2]点数換算表!$E$5,IF(N147="ベスト16",[2]点数換算表!$F$5,IF(N147="ベスト32",[2]点数換算表!$G$5,"")))))))</f>
        <v>0</v>
      </c>
      <c r="P147" s="12"/>
      <c r="Q147" s="11">
        <f>IF(P147="",0,IF(P147="優勝",[2]点数換算表!$B$6,IF(P147="準優勝",[2]点数換算表!$C$6,IF(P147="ベスト4",[2]点数換算表!$D$6,IF(P147="ベスト8",[2]点数換算表!$E$6,IF(P147="ベスト16",[2]点数換算表!$F$6,IF(P147="ベスト32",[2]点数換算表!$G$6,"")))))))</f>
        <v>0</v>
      </c>
      <c r="R147" s="12"/>
      <c r="S147" s="11">
        <f>IF(R147="",0,IF(R147="優勝",[2]点数換算表!$B$7,IF(R147="準優勝",[2]点数換算表!$C$7,IF(R147="ベスト4",[2]点数換算表!$D$7,IF(R147="ベスト8",[2]点数換算表!$E$7,[2]点数換算表!$F$7)))))</f>
        <v>0</v>
      </c>
      <c r="T147" s="12"/>
      <c r="U147" s="11">
        <f>IF(T147="",0,IF(T147="優勝",[2]点数換算表!$B$8,IF(T147="準優勝",[2]点数換算表!$C$8,IF(T147="ベスト4",[2]点数換算表!$D$8,IF(T147="ベスト8",[2]点数換算表!$E$8,[2]点数換算表!$F$8)))))</f>
        <v>0</v>
      </c>
      <c r="V147" s="12" t="s">
        <v>9</v>
      </c>
      <c r="W147" s="23">
        <f>IF(V147="",0,IF(V147="優勝",[2]点数換算表!$B$13,IF(V147="準優勝",[2]点数換算表!$C$13,IF(V147="ベスト4",[2]点数換算表!$D$13,[2]点数換算表!$E$13))))</f>
        <v>16</v>
      </c>
      <c r="X147" s="12"/>
      <c r="Y147" s="11">
        <f>IF(X147="",0,IF(X147="優勝",[2]点数換算表!$B$14,IF(X147="準優勝",[2]点数換算表!$C$14,IF(X147="ベスト4",[2]点数換算表!$D$14,[2]点数換算表!$E$14))))</f>
        <v>0</v>
      </c>
      <c r="Z147" s="12"/>
      <c r="AA147" s="11">
        <f>IF(Z147="",0,IF(Z147="優勝",[2]点数換算表!$B$15,IF(Z147="準優勝",[2]点数換算表!$C$15,IF(Z147="ベスト4",[2]点数換算表!$D$15,IF(Z147="ベスト8",[2]点数換算表!$E$15,IF(Z147="ベスト16",[2]点数換算表!$F$15,""))))))</f>
        <v>0</v>
      </c>
      <c r="AB147" s="12"/>
      <c r="AC147" s="11">
        <f>IF(AB147="",0,IF(AB147="優勝",[2]点数換算表!$B$16,IF(AB147="準優勝",[2]点数換算表!$C$16,IF(AB147="ベスト4",[2]点数換算表!$D$16,IF(AB147="ベスト8",[2]点数換算表!$E$16,IF(AB147="ベスト16",[2]点数換算表!$F$16,IF(AB147="ベスト32",[2]点数換算表!$G$16,"")))))))</f>
        <v>0</v>
      </c>
      <c r="AD147" s="12"/>
      <c r="AE147" s="11">
        <f>IF(AD147="",0,IF(AD147="優勝",[2]点数換算表!$B$17,IF(AD147="準優勝",[2]点数換算表!$C$17,IF(AD147="ベスト4",[2]点数換算表!$D$17,IF(AD147="ベスト8",[2]点数換算表!$E$17,IF(AD147="ベスト16",[2]点数換算表!$F$17,IF(AD147="ベスト32",[2]点数換算表!$G$17,"")))))))</f>
        <v>0</v>
      </c>
      <c r="AF147" s="12"/>
      <c r="AG147" s="11">
        <f>IF(AF147="",0,IF(AF147="優勝",[2]点数換算表!$B$18,IF(AF147="準優勝",[2]点数換算表!$C$18,IF(AF147="ベスト4",[2]点数換算表!$D$18,IF(AF147="ベスト8",[2]点数換算表!$E$18,[2]点数換算表!$F$18)))))</f>
        <v>0</v>
      </c>
      <c r="AH147" s="12"/>
      <c r="AI147" s="11">
        <f>IF(AH147="",0,IF(AH147="優勝",[2]点数換算表!$B$19,IF(AH147="準優勝",[2]点数換算表!$C$19,IF(AH147="ベスト4",[2]点数換算表!$D$19,IF(AH147="ベスト8",[2]点数換算表!$E$19,[2]点数換算表!$F$19)))))</f>
        <v>0</v>
      </c>
    </row>
    <row r="148" spans="1:35">
      <c r="A148" s="13">
        <v>145</v>
      </c>
      <c r="B148" s="12" t="s">
        <v>271</v>
      </c>
      <c r="C148" s="12" t="s">
        <v>257</v>
      </c>
      <c r="D148" s="12">
        <v>3</v>
      </c>
      <c r="E148" s="19" t="s">
        <v>250</v>
      </c>
      <c r="F148" s="27" t="s">
        <v>540</v>
      </c>
      <c r="G148" s="11">
        <f t="shared" si="3"/>
        <v>36</v>
      </c>
      <c r="H148" s="12"/>
      <c r="I148" s="23">
        <f>IF(H148="",0,IF(H148="優勝",[2]点数換算表!$B$2,IF(H148="準優勝",[2]点数換算表!$C$2,IF(H148="ベスト4",[2]点数換算表!$D$2,[2]点数換算表!$E$2))))</f>
        <v>0</v>
      </c>
      <c r="J148" s="12"/>
      <c r="K148" s="11">
        <f>IF(J148="",0,IF(J148="優勝",[2]点数換算表!$B$3,IF(J148="準優勝",[2]点数換算表!$C$3,IF(J148="ベスト4",[2]点数換算表!$D$3,[2]点数換算表!$E$3))))</f>
        <v>0</v>
      </c>
      <c r="L148" s="12" t="s">
        <v>7</v>
      </c>
      <c r="M148" s="11">
        <f>IF(L148="",0,IF(L148="優勝",[2]点数換算表!$B$4,IF(L148="準優勝",[2]点数換算表!$C$4,IF(L148="ベスト4",[2]点数換算表!$D$4,IF(L148="ベスト8",[2]点数換算表!$E$4,IF(L148="ベスト16",[2]点数換算表!$F$4,""))))))</f>
        <v>20</v>
      </c>
      <c r="N148" s="12"/>
      <c r="O148" s="11">
        <f>IF(N148="",0,IF(N148="優勝",[4]点数換算表!$B$5,IF(N148="準優勝",[4]点数換算表!$C$5,IF(N148="ベスト4",[4]点数換算表!$D$5,IF(N148="ベスト8",[4]点数換算表!$E$5,IF(N148="ベスト16",[4]点数換算表!$F$5,IF(N148="ベスト32",[4]点数換算表!$G$5,"")))))))</f>
        <v>0</v>
      </c>
      <c r="P148" s="12"/>
      <c r="Q148" s="11">
        <f>IF(P148="",0,IF(P148="優勝",[2]点数換算表!$B$6,IF(P148="準優勝",[2]点数換算表!$C$6,IF(P148="ベスト4",[2]点数換算表!$D$6,IF(P148="ベスト8",[2]点数換算表!$E$6,IF(P148="ベスト16",[2]点数換算表!$F$6,IF(P148="ベスト32",[2]点数換算表!$G$6,"")))))))</f>
        <v>0</v>
      </c>
      <c r="R148" s="12"/>
      <c r="S148" s="11">
        <f>IF(R148="",0,IF(R148="優勝",[2]点数換算表!$B$7,IF(R148="準優勝",[2]点数換算表!$C$7,IF(R148="ベスト4",[2]点数換算表!$D$7,IF(R148="ベスト8",[2]点数換算表!$E$7,[2]点数換算表!$F$7)))))</f>
        <v>0</v>
      </c>
      <c r="T148" s="12"/>
      <c r="U148" s="11">
        <f>IF(T148="",0,IF(T148="優勝",[2]点数換算表!$B$8,IF(T148="準優勝",[2]点数換算表!$C$8,IF(T148="ベスト4",[2]点数換算表!$D$8,IF(T148="ベスト8",[2]点数換算表!$E$8,[2]点数換算表!$F$8)))))</f>
        <v>0</v>
      </c>
      <c r="V148" s="12"/>
      <c r="W148" s="23">
        <f>IF(V148="",0,IF(V148="優勝",[2]点数換算表!$B$13,IF(V148="準優勝",[2]点数換算表!$C$13,IF(V148="ベスト4",[2]点数換算表!$D$13,[2]点数換算表!$E$13))))</f>
        <v>0</v>
      </c>
      <c r="X148" s="12"/>
      <c r="Y148" s="11">
        <f>IF(X148="",0,IF(X148="優勝",[2]点数換算表!$B$14,IF(X148="準優勝",[2]点数換算表!$C$14,IF(X148="ベスト4",[2]点数換算表!$D$14,[2]点数換算表!$E$14))))</f>
        <v>0</v>
      </c>
      <c r="Z148" s="12" t="s">
        <v>7</v>
      </c>
      <c r="AA148" s="11">
        <f>IF(Z148="",0,IF(Z148="優勝",[2]点数換算表!$B$15,IF(Z148="準優勝",[2]点数換算表!$C$15,IF(Z148="ベスト4",[2]点数換算表!$D$15,IF(Z148="ベスト8",[2]点数換算表!$E$15,IF(Z148="ベスト16",[2]点数換算表!$F$15,""))))))</f>
        <v>16</v>
      </c>
      <c r="AB148" s="12"/>
      <c r="AC148" s="11">
        <f>IF(AB148="",0,IF(AB148="優勝",[2]点数換算表!$B$16,IF(AB148="準優勝",[2]点数換算表!$C$16,IF(AB148="ベスト4",[2]点数換算表!$D$16,IF(AB148="ベスト8",[2]点数換算表!$E$16,IF(AB148="ベスト16",[2]点数換算表!$F$16,IF(AB148="ベスト32",[2]点数換算表!$G$16,"")))))))</f>
        <v>0</v>
      </c>
      <c r="AD148" s="12"/>
      <c r="AE148" s="11">
        <f>IF(AD148="",0,IF(AD148="優勝",[2]点数換算表!$B$17,IF(AD148="準優勝",[2]点数換算表!$C$17,IF(AD148="ベスト4",[2]点数換算表!$D$17,IF(AD148="ベスト8",[2]点数換算表!$E$17,IF(AD148="ベスト16",[2]点数換算表!$F$17,IF(AD148="ベスト32",[2]点数換算表!$G$17,"")))))))</f>
        <v>0</v>
      </c>
      <c r="AF148" s="12"/>
      <c r="AG148" s="11">
        <f>IF(AF148="",0,IF(AF148="優勝",[2]点数換算表!$B$18,IF(AF148="準優勝",[2]点数換算表!$C$18,IF(AF148="ベスト4",[2]点数換算表!$D$18,IF(AF148="ベスト8",[2]点数換算表!$E$18,[2]点数換算表!$F$18)))))</f>
        <v>0</v>
      </c>
      <c r="AH148" s="12"/>
      <c r="AI148" s="11">
        <f>IF(AH148="",0,IF(AH148="優勝",[2]点数換算表!$B$19,IF(AH148="準優勝",[2]点数換算表!$C$19,IF(AH148="ベスト4",[2]点数換算表!$D$19,IF(AH148="ベスト8",[2]点数換算表!$E$19,[2]点数換算表!$F$19)))))</f>
        <v>0</v>
      </c>
    </row>
    <row r="149" spans="1:35">
      <c r="A149" s="13">
        <v>146</v>
      </c>
      <c r="B149" s="12" t="s">
        <v>272</v>
      </c>
      <c r="C149" s="12" t="s">
        <v>257</v>
      </c>
      <c r="D149" s="12">
        <v>3</v>
      </c>
      <c r="E149" s="19" t="s">
        <v>250</v>
      </c>
      <c r="F149" s="27" t="s">
        <v>540</v>
      </c>
      <c r="G149" s="11">
        <f t="shared" si="3"/>
        <v>36</v>
      </c>
      <c r="H149" s="12"/>
      <c r="I149" s="23">
        <f>IF(H149="",0,IF(H149="優勝",[2]点数換算表!$B$2,IF(H149="準優勝",[2]点数換算表!$C$2,IF(H149="ベスト4",[2]点数換算表!$D$2,[2]点数換算表!$E$2))))</f>
        <v>0</v>
      </c>
      <c r="J149" s="12"/>
      <c r="K149" s="11">
        <f>IF(J149="",0,IF(J149="優勝",[2]点数換算表!$B$3,IF(J149="準優勝",[2]点数換算表!$C$3,IF(J149="ベスト4",[2]点数換算表!$D$3,[2]点数換算表!$E$3))))</f>
        <v>0</v>
      </c>
      <c r="L149" s="12" t="s">
        <v>7</v>
      </c>
      <c r="M149" s="11">
        <f>IF(L149="",0,IF(L149="優勝",[2]点数換算表!$B$4,IF(L149="準優勝",[2]点数換算表!$C$4,IF(L149="ベスト4",[2]点数換算表!$D$4,IF(L149="ベスト8",[2]点数換算表!$E$4,IF(L149="ベスト16",[2]点数換算表!$F$4,""))))))</f>
        <v>20</v>
      </c>
      <c r="N149" s="12"/>
      <c r="O149" s="11">
        <f>IF(N149="",0,IF(N149="優勝",[4]点数換算表!$B$5,IF(N149="準優勝",[4]点数換算表!$C$5,IF(N149="ベスト4",[4]点数換算表!$D$5,IF(N149="ベスト8",[4]点数換算表!$E$5,IF(N149="ベスト16",[4]点数換算表!$F$5,IF(N149="ベスト32",[4]点数換算表!$G$5,"")))))))</f>
        <v>0</v>
      </c>
      <c r="P149" s="12"/>
      <c r="Q149" s="11">
        <f>IF(P149="",0,IF(P149="優勝",[2]点数換算表!$B$6,IF(P149="準優勝",[2]点数換算表!$C$6,IF(P149="ベスト4",[2]点数換算表!$D$6,IF(P149="ベスト8",[2]点数換算表!$E$6,IF(P149="ベスト16",[2]点数換算表!$F$6,IF(P149="ベスト32",[2]点数換算表!$G$6,"")))))))</f>
        <v>0</v>
      </c>
      <c r="R149" s="12"/>
      <c r="S149" s="11">
        <f>IF(R149="",0,IF(R149="優勝",[2]点数換算表!$B$7,IF(R149="準優勝",[2]点数換算表!$C$7,IF(R149="ベスト4",[2]点数換算表!$D$7,IF(R149="ベスト8",[2]点数換算表!$E$7,[2]点数換算表!$F$7)))))</f>
        <v>0</v>
      </c>
      <c r="T149" s="12"/>
      <c r="U149" s="11">
        <f>IF(T149="",0,IF(T149="優勝",[2]点数換算表!$B$8,IF(T149="準優勝",[2]点数換算表!$C$8,IF(T149="ベスト4",[2]点数換算表!$D$8,IF(T149="ベスト8",[2]点数換算表!$E$8,[2]点数換算表!$F$8)))))</f>
        <v>0</v>
      </c>
      <c r="V149" s="12"/>
      <c r="W149" s="23">
        <f>IF(V149="",0,IF(V149="優勝",[2]点数換算表!$B$13,IF(V149="準優勝",[2]点数換算表!$C$13,IF(V149="ベスト4",[2]点数換算表!$D$13,[2]点数換算表!$E$13))))</f>
        <v>0</v>
      </c>
      <c r="X149" s="12"/>
      <c r="Y149" s="11">
        <f>IF(X149="",0,IF(X149="優勝",[2]点数換算表!$B$14,IF(X149="準優勝",[2]点数換算表!$C$14,IF(X149="ベスト4",[2]点数換算表!$D$14,[2]点数換算表!$E$14))))</f>
        <v>0</v>
      </c>
      <c r="Z149" s="12" t="s">
        <v>7</v>
      </c>
      <c r="AA149" s="11">
        <f>IF(Z149="",0,IF(Z149="優勝",[2]点数換算表!$B$15,IF(Z149="準優勝",[2]点数換算表!$C$15,IF(Z149="ベスト4",[2]点数換算表!$D$15,IF(Z149="ベスト8",[2]点数換算表!$E$15,IF(Z149="ベスト16",[2]点数換算表!$F$15,""))))))</f>
        <v>16</v>
      </c>
      <c r="AB149" s="12"/>
      <c r="AC149" s="11">
        <f>IF(AB149="",0,IF(AB149="優勝",[2]点数換算表!$B$16,IF(AB149="準優勝",[2]点数換算表!$C$16,IF(AB149="ベスト4",[2]点数換算表!$D$16,IF(AB149="ベスト8",[2]点数換算表!$E$16,IF(AB149="ベスト16",[2]点数換算表!$F$16,IF(AB149="ベスト32",[2]点数換算表!$G$16,"")))))))</f>
        <v>0</v>
      </c>
      <c r="AD149" s="12"/>
      <c r="AE149" s="11">
        <f>IF(AD149="",0,IF(AD149="優勝",[2]点数換算表!$B$17,IF(AD149="準優勝",[2]点数換算表!$C$17,IF(AD149="ベスト4",[2]点数換算表!$D$17,IF(AD149="ベスト8",[2]点数換算表!$E$17,IF(AD149="ベスト16",[2]点数換算表!$F$17,IF(AD149="ベスト32",[2]点数換算表!$G$17,"")))))))</f>
        <v>0</v>
      </c>
      <c r="AF149" s="12"/>
      <c r="AG149" s="11">
        <f>IF(AF149="",0,IF(AF149="優勝",[2]点数換算表!$B$18,IF(AF149="準優勝",[2]点数換算表!$C$18,IF(AF149="ベスト4",[2]点数換算表!$D$18,IF(AF149="ベスト8",[2]点数換算表!$E$18,[2]点数換算表!$F$18)))))</f>
        <v>0</v>
      </c>
      <c r="AH149" s="12"/>
      <c r="AI149" s="11">
        <f>IF(AH149="",0,IF(AH149="優勝",[2]点数換算表!$B$19,IF(AH149="準優勝",[2]点数換算表!$C$19,IF(AH149="ベスト4",[2]点数換算表!$D$19,IF(AH149="ベスト8",[2]点数換算表!$E$19,[2]点数換算表!$F$19)))))</f>
        <v>0</v>
      </c>
    </row>
    <row r="150" spans="1:35">
      <c r="A150" s="13">
        <v>147</v>
      </c>
      <c r="B150" s="12" t="s">
        <v>313</v>
      </c>
      <c r="C150" s="12" t="s">
        <v>301</v>
      </c>
      <c r="D150" s="12">
        <v>3</v>
      </c>
      <c r="E150" s="20" t="s">
        <v>289</v>
      </c>
      <c r="F150" s="27" t="s">
        <v>540</v>
      </c>
      <c r="G150" s="11">
        <f t="shared" si="3"/>
        <v>36</v>
      </c>
      <c r="H150" s="12"/>
      <c r="I150" s="23">
        <f>IF(H150="",0,IF(H150="優勝",[2]点数換算表!$B$2,IF(H150="準優勝",[2]点数換算表!$C$2,IF(H150="ベスト4",[2]点数換算表!$D$2,[2]点数換算表!$E$2))))</f>
        <v>0</v>
      </c>
      <c r="J150" s="12"/>
      <c r="K150" s="11">
        <f>IF(J150="",0,IF(J150="優勝",[2]点数換算表!$B$3,IF(J150="準優勝",[2]点数換算表!$C$3,IF(J150="ベスト4",[2]点数換算表!$D$3,[2]点数換算表!$E$3))))</f>
        <v>0</v>
      </c>
      <c r="L150" s="12" t="s">
        <v>7</v>
      </c>
      <c r="M150" s="11">
        <f>IF(L150="",0,IF(L150="優勝",[2]点数換算表!$B$4,IF(L150="準優勝",[2]点数換算表!$C$4,IF(L150="ベスト4",[2]点数換算表!$D$4,IF(L150="ベスト8",[2]点数換算表!$E$4,IF(L150="ベスト16",[2]点数換算表!$F$4,""))))))</f>
        <v>20</v>
      </c>
      <c r="N150" s="12"/>
      <c r="O150" s="11">
        <f>IF(N150="",0,IF(N150="優勝",[7]点数換算表!$B$5,IF(N150="準優勝",[7]点数換算表!$C$5,IF(N150="ベスト4",[7]点数換算表!$D$5,IF(N150="ベスト8",[7]点数換算表!$E$5,IF(N150="ベスト16",[7]点数換算表!$F$5,IF(N150="ベスト32",[7]点数換算表!$G$5,"")))))))</f>
        <v>0</v>
      </c>
      <c r="P150" s="12"/>
      <c r="Q150" s="11">
        <f>IF(P150="",0,IF(P150="優勝",[2]点数換算表!$B$6,IF(P150="準優勝",[2]点数換算表!$C$6,IF(P150="ベスト4",[2]点数換算表!$D$6,IF(P150="ベスト8",[2]点数換算表!$E$6,IF(P150="ベスト16",[2]点数換算表!$F$6,IF(P150="ベスト32",[2]点数換算表!$G$6,"")))))))</f>
        <v>0</v>
      </c>
      <c r="R150" s="12"/>
      <c r="S150" s="11">
        <f>IF(R150="",0,IF(R150="優勝",[2]点数換算表!$B$7,IF(R150="準優勝",[2]点数換算表!$C$7,IF(R150="ベスト4",[2]点数換算表!$D$7,IF(R150="ベスト8",[2]点数換算表!$E$7,[2]点数換算表!$F$7)))))</f>
        <v>0</v>
      </c>
      <c r="T150" s="12"/>
      <c r="U150" s="11">
        <f>IF(T150="",0,IF(T150="優勝",[2]点数換算表!$B$8,IF(T150="準優勝",[2]点数換算表!$C$8,IF(T150="ベスト4",[2]点数換算表!$D$8,IF(T150="ベスト8",[2]点数換算表!$E$8,[2]点数換算表!$F$8)))))</f>
        <v>0</v>
      </c>
      <c r="V150" s="12"/>
      <c r="W150" s="23">
        <f>IF(V150="",0,IF(V150="優勝",[2]点数換算表!$B$13,IF(V150="準優勝",[2]点数換算表!$C$13,IF(V150="ベスト4",[2]点数換算表!$D$13,[2]点数換算表!$E$13))))</f>
        <v>0</v>
      </c>
      <c r="X150" s="12"/>
      <c r="Y150" s="11">
        <f>IF(X150="",0,IF(X150="優勝",[2]点数換算表!$B$14,IF(X150="準優勝",[2]点数換算表!$C$14,IF(X150="ベスト4",[2]点数換算表!$D$14,[2]点数換算表!$E$14))))</f>
        <v>0</v>
      </c>
      <c r="Z150" s="12" t="s">
        <v>7</v>
      </c>
      <c r="AA150" s="11">
        <f>IF(Z150="",0,IF(Z150="優勝",[2]点数換算表!$B$15,IF(Z150="準優勝",[2]点数換算表!$C$15,IF(Z150="ベスト4",[2]点数換算表!$D$15,IF(Z150="ベスト8",[2]点数換算表!$E$15,IF(Z150="ベスト16",[2]点数換算表!$F$15,""))))))</f>
        <v>16</v>
      </c>
      <c r="AB150" s="12"/>
      <c r="AC150" s="11">
        <f>IF(AB150="",0,IF(AB150="優勝",[2]点数換算表!$B$16,IF(AB150="準優勝",[2]点数換算表!$C$16,IF(AB150="ベスト4",[2]点数換算表!$D$16,IF(AB150="ベスト8",[2]点数換算表!$E$16,IF(AB150="ベスト16",[2]点数換算表!$F$16,IF(AB150="ベスト32",[2]点数換算表!$G$16,"")))))))</f>
        <v>0</v>
      </c>
      <c r="AD150" s="12"/>
      <c r="AE150" s="11">
        <f>IF(AD150="",0,IF(AD150="優勝",[2]点数換算表!$B$17,IF(AD150="準優勝",[2]点数換算表!$C$17,IF(AD150="ベスト4",[2]点数換算表!$D$17,IF(AD150="ベスト8",[2]点数換算表!$E$17,IF(AD150="ベスト16",[2]点数換算表!$F$17,IF(AD150="ベスト32",[2]点数換算表!$G$17,"")))))))</f>
        <v>0</v>
      </c>
      <c r="AF150" s="12"/>
      <c r="AG150" s="11">
        <f>IF(AF150="",0,IF(AF150="優勝",[2]点数換算表!$B$18,IF(AF150="準優勝",[2]点数換算表!$C$18,IF(AF150="ベスト4",[2]点数換算表!$D$18,IF(AF150="ベスト8",[2]点数換算表!$E$18,[2]点数換算表!$F$18)))))</f>
        <v>0</v>
      </c>
      <c r="AH150" s="12"/>
      <c r="AI150" s="11">
        <f>IF(AH150="",0,IF(AH150="優勝",[2]点数換算表!$B$19,IF(AH150="準優勝",[2]点数換算表!$C$19,IF(AH150="ベスト4",[2]点数換算表!$D$19,IF(AH150="ベスト8",[2]点数換算表!$E$19,[2]点数換算表!$F$19)))))</f>
        <v>0</v>
      </c>
    </row>
    <row r="151" spans="1:35">
      <c r="A151" s="13">
        <v>148</v>
      </c>
      <c r="B151" s="12" t="s">
        <v>340</v>
      </c>
      <c r="C151" s="12" t="s">
        <v>334</v>
      </c>
      <c r="D151" s="12">
        <v>3</v>
      </c>
      <c r="E151" s="21" t="s">
        <v>333</v>
      </c>
      <c r="F151" s="27" t="s">
        <v>540</v>
      </c>
      <c r="G151" s="11">
        <f t="shared" si="3"/>
        <v>36</v>
      </c>
      <c r="H151" s="12"/>
      <c r="I151" s="23">
        <f>IF(H151="",0,IF(H151="優勝",[2]点数換算表!$B$2,IF(H151="準優勝",[2]点数換算表!$C$2,IF(H151="ベスト4",[2]点数換算表!$D$2,[2]点数換算表!$E$2))))</f>
        <v>0</v>
      </c>
      <c r="J151" s="12"/>
      <c r="K151" s="11">
        <f>IF(J151="",0,IF(J151="優勝",[2]点数換算表!$B$3,IF(J151="準優勝",[2]点数換算表!$C$3,IF(J151="ベスト4",[2]点数換算表!$D$3,[2]点数換算表!$E$3))))</f>
        <v>0</v>
      </c>
      <c r="L151" s="12" t="s">
        <v>7</v>
      </c>
      <c r="M151" s="11">
        <f>IF(L151="",0,IF(L151="優勝",[2]点数換算表!$B$4,IF(L151="準優勝",[2]点数換算表!$C$4,IF(L151="ベスト4",[2]点数換算表!$D$4,IF(L151="ベスト8",[2]点数換算表!$E$4,IF(L151="ベスト16",[2]点数換算表!$F$4,""))))))</f>
        <v>20</v>
      </c>
      <c r="N151" s="12"/>
      <c r="O151" s="11">
        <f>IF(N151="",0,IF(N151="優勝",[1]点数換算表!$B$5,IF(N151="準優勝",[1]点数換算表!$C$5,IF(N151="ベスト4",[1]点数換算表!$D$5,IF(N151="ベスト8",[1]点数換算表!$E$5,IF(N151="ベスト16",[1]点数換算表!$F$5,IF(N151="ベスト32",[1]点数換算表!$G$5,"")))))))</f>
        <v>0</v>
      </c>
      <c r="P151" s="12"/>
      <c r="Q151" s="11">
        <f>IF(P151="",0,IF(P151="優勝",[2]点数換算表!$B$6,IF(P151="準優勝",[2]点数換算表!$C$6,IF(P151="ベスト4",[2]点数換算表!$D$6,IF(P151="ベスト8",[2]点数換算表!$E$6,IF(P151="ベスト16",[2]点数換算表!$F$6,IF(P151="ベスト32",[2]点数換算表!$G$6,"")))))))</f>
        <v>0</v>
      </c>
      <c r="R151" s="12"/>
      <c r="S151" s="11">
        <f>IF(R151="",0,IF(R151="優勝",[2]点数換算表!$B$7,IF(R151="準優勝",[2]点数換算表!$C$7,IF(R151="ベスト4",[2]点数換算表!$D$7,IF(R151="ベスト8",[2]点数換算表!$E$7,[2]点数換算表!$F$7)))))</f>
        <v>0</v>
      </c>
      <c r="T151" s="12"/>
      <c r="U151" s="11">
        <f>IF(T151="",0,IF(T151="優勝",[2]点数換算表!$B$8,IF(T151="準優勝",[2]点数換算表!$C$8,IF(T151="ベスト4",[2]点数換算表!$D$8,IF(T151="ベスト8",[2]点数換算表!$E$8,[2]点数換算表!$F$8)))))</f>
        <v>0</v>
      </c>
      <c r="V151" s="12"/>
      <c r="W151" s="23">
        <f>IF(V151="",0,IF(V151="優勝",[2]点数換算表!$B$13,IF(V151="準優勝",[2]点数換算表!$C$13,IF(V151="ベスト4",[2]点数換算表!$D$13,[2]点数換算表!$E$13))))</f>
        <v>0</v>
      </c>
      <c r="X151" s="12"/>
      <c r="Y151" s="11">
        <f>IF(X151="",0,IF(X151="優勝",[2]点数換算表!$B$14,IF(X151="準優勝",[2]点数換算表!$C$14,IF(X151="ベスト4",[2]点数換算表!$D$14,[2]点数換算表!$E$14))))</f>
        <v>0</v>
      </c>
      <c r="Z151" s="12" t="s">
        <v>7</v>
      </c>
      <c r="AA151" s="11">
        <f>IF(Z151="",0,IF(Z151="優勝",[2]点数換算表!$B$15,IF(Z151="準優勝",[2]点数換算表!$C$15,IF(Z151="ベスト4",[2]点数換算表!$D$15,IF(Z151="ベスト8",[2]点数換算表!$E$15,IF(Z151="ベスト16",[2]点数換算表!$F$15,""))))))</f>
        <v>16</v>
      </c>
      <c r="AB151" s="12"/>
      <c r="AC151" s="11">
        <f>IF(AB151="",0,IF(AB151="優勝",[2]点数換算表!$B$16,IF(AB151="準優勝",[2]点数換算表!$C$16,IF(AB151="ベスト4",[2]点数換算表!$D$16,IF(AB151="ベスト8",[2]点数換算表!$E$16,IF(AB151="ベスト16",[2]点数換算表!$F$16,IF(AB151="ベスト32",[2]点数換算表!$G$16,"")))))))</f>
        <v>0</v>
      </c>
      <c r="AD151" s="12"/>
      <c r="AE151" s="11">
        <f>IF(AD151="",0,IF(AD151="優勝",[2]点数換算表!$B$17,IF(AD151="準優勝",[2]点数換算表!$C$17,IF(AD151="ベスト4",[2]点数換算表!$D$17,IF(AD151="ベスト8",[2]点数換算表!$E$17,IF(AD151="ベスト16",[2]点数換算表!$F$17,IF(AD151="ベスト32",[2]点数換算表!$G$17,"")))))))</f>
        <v>0</v>
      </c>
      <c r="AF151" s="12"/>
      <c r="AG151" s="11">
        <f>IF(AF151="",0,IF(AF151="優勝",[2]点数換算表!$B$18,IF(AF151="準優勝",[2]点数換算表!$C$18,IF(AF151="ベスト4",[2]点数換算表!$D$18,IF(AF151="ベスト8",[2]点数換算表!$E$18,[2]点数換算表!$F$18)))))</f>
        <v>0</v>
      </c>
      <c r="AH151" s="12"/>
      <c r="AI151" s="11">
        <f>IF(AH151="",0,IF(AH151="優勝",[2]点数換算表!$B$19,IF(AH151="準優勝",[2]点数換算表!$C$19,IF(AH151="ベスト4",[2]点数換算表!$D$19,IF(AH151="ベスト8",[2]点数換算表!$E$19,[2]点数換算表!$F$19)))))</f>
        <v>0</v>
      </c>
    </row>
    <row r="152" spans="1:35">
      <c r="A152" s="13">
        <v>149</v>
      </c>
      <c r="B152" s="12" t="s">
        <v>441</v>
      </c>
      <c r="C152" s="12" t="s">
        <v>535</v>
      </c>
      <c r="D152" s="12">
        <v>2</v>
      </c>
      <c r="E152" s="22" t="s">
        <v>389</v>
      </c>
      <c r="F152" s="26" t="s">
        <v>539</v>
      </c>
      <c r="G152" s="11">
        <f t="shared" si="3"/>
        <v>36</v>
      </c>
      <c r="H152" s="12"/>
      <c r="I152" s="23">
        <f>IF(H152="",0,IF(H152="優勝",[2]点数換算表!$B$2,IF(H152="準優勝",[2]点数換算表!$C$2,IF(H152="ベスト4",[2]点数換算表!$D$2,[2]点数換算表!$E$2))))</f>
        <v>0</v>
      </c>
      <c r="J152" s="12"/>
      <c r="K152" s="11">
        <f>IF(J152="",0,IF(J152="優勝",[2]点数換算表!$B$3,IF(J152="準優勝",[2]点数換算表!$C$3,IF(J152="ベスト4",[2]点数換算表!$D$3,[2]点数換算表!$E$3))))</f>
        <v>0</v>
      </c>
      <c r="L152" s="12" t="s">
        <v>7</v>
      </c>
      <c r="M152" s="11">
        <f>IF(L152="",0,IF(L152="優勝",[2]点数換算表!$B$4,IF(L152="準優勝",[2]点数換算表!$C$4,IF(L152="ベスト4",[2]点数換算表!$D$4,IF(L152="ベスト8",[2]点数換算表!$E$4,IF(L152="ベスト16",[2]点数換算表!$F$4,""))))))</f>
        <v>20</v>
      </c>
      <c r="N152" s="12"/>
      <c r="O152" s="11">
        <f>IF(N152="",0,IF(N152="優勝",[8]点数換算表!$B$5,IF(N152="準優勝",[8]点数換算表!$C$5,IF(N152="ベスト4",[8]点数換算表!$D$5,IF(N152="ベスト8",[8]点数換算表!$E$5,IF(N152="ベスト16",[8]点数換算表!$F$5,IF(N152="ベスト32",[8]点数換算表!$G$5,"")))))))</f>
        <v>0</v>
      </c>
      <c r="P152" s="12"/>
      <c r="Q152" s="11">
        <f>IF(P152="",0,IF(P152="優勝",[2]点数換算表!$B$6,IF(P152="準優勝",[2]点数換算表!$C$6,IF(P152="ベスト4",[2]点数換算表!$D$6,IF(P152="ベスト8",[2]点数換算表!$E$6,IF(P152="ベスト16",[2]点数換算表!$F$6,IF(P152="ベスト32",[2]点数換算表!$G$6,"")))))))</f>
        <v>0</v>
      </c>
      <c r="R152" s="12"/>
      <c r="S152" s="11">
        <f>IF(R152="",0,IF(R152="優勝",[2]点数換算表!$B$7,IF(R152="準優勝",[2]点数換算表!$C$7,IF(R152="ベスト4",[2]点数換算表!$D$7,IF(R152="ベスト8",[2]点数換算表!$E$7,[2]点数換算表!$F$7)))))</f>
        <v>0</v>
      </c>
      <c r="T152" s="12"/>
      <c r="U152" s="11">
        <f>IF(T152="",0,IF(T152="優勝",[2]点数換算表!$B$8,IF(T152="準優勝",[2]点数換算表!$C$8,IF(T152="ベスト4",[2]点数換算表!$D$8,IF(T152="ベスト8",[2]点数換算表!$E$8,[2]点数換算表!$F$8)))))</f>
        <v>0</v>
      </c>
      <c r="V152" s="12"/>
      <c r="W152" s="23">
        <f>IF(V152="",0,IF(V152="優勝",[2]点数換算表!$B$13,IF(V152="準優勝",[2]点数換算表!$C$13,IF(V152="ベスト4",[2]点数換算表!$D$13,[2]点数換算表!$E$13))))</f>
        <v>0</v>
      </c>
      <c r="X152" s="12"/>
      <c r="Y152" s="11">
        <f>IF(X152="",0,IF(X152="優勝",[2]点数換算表!$B$14,IF(X152="準優勝",[2]点数換算表!$C$14,IF(X152="ベスト4",[2]点数換算表!$D$14,[2]点数換算表!$E$14))))</f>
        <v>0</v>
      </c>
      <c r="Z152" s="12" t="s">
        <v>7</v>
      </c>
      <c r="AA152" s="11">
        <f>IF(Z152="",0,IF(Z152="優勝",[2]点数換算表!$B$15,IF(Z152="準優勝",[2]点数換算表!$C$15,IF(Z152="ベスト4",[2]点数換算表!$D$15,IF(Z152="ベスト8",[2]点数換算表!$E$15,IF(Z152="ベスト16",[2]点数換算表!$F$15,""))))))</f>
        <v>16</v>
      </c>
      <c r="AB152" s="12"/>
      <c r="AC152" s="11">
        <f>IF(AB152="",0,IF(AB152="優勝",[2]点数換算表!$B$16,IF(AB152="準優勝",[2]点数換算表!$C$16,IF(AB152="ベスト4",[2]点数換算表!$D$16,IF(AB152="ベスト8",[2]点数換算表!$E$16,IF(AB152="ベスト16",[2]点数換算表!$F$16,IF(AB152="ベスト32",[2]点数換算表!$G$16,"")))))))</f>
        <v>0</v>
      </c>
      <c r="AD152" s="12"/>
      <c r="AE152" s="11">
        <f>IF(AD152="",0,IF(AD152="優勝",[2]点数換算表!$B$17,IF(AD152="準優勝",[2]点数換算表!$C$17,IF(AD152="ベスト4",[2]点数換算表!$D$17,IF(AD152="ベスト8",[2]点数換算表!$E$17,IF(AD152="ベスト16",[2]点数換算表!$F$17,IF(AD152="ベスト32",[2]点数換算表!$G$17,"")))))))</f>
        <v>0</v>
      </c>
      <c r="AF152" s="12"/>
      <c r="AG152" s="11">
        <f>IF(AF152="",0,IF(AF152="優勝",[2]点数換算表!$B$18,IF(AF152="準優勝",[2]点数換算表!$C$18,IF(AF152="ベスト4",[2]点数換算表!$D$18,IF(AF152="ベスト8",[2]点数換算表!$E$18,[2]点数換算表!$F$18)))))</f>
        <v>0</v>
      </c>
      <c r="AH152" s="12"/>
      <c r="AI152" s="11">
        <f>IF(AH152="",0,IF(AH152="優勝",[2]点数換算表!$B$19,IF(AH152="準優勝",[2]点数換算表!$C$19,IF(AH152="ベスト4",[2]点数換算表!$D$19,IF(AH152="ベスト8",[2]点数換算表!$E$19,[2]点数換算表!$F$19)))))</f>
        <v>0</v>
      </c>
    </row>
    <row r="153" spans="1:35">
      <c r="A153" s="13">
        <v>150</v>
      </c>
      <c r="B153" s="12" t="s">
        <v>399</v>
      </c>
      <c r="C153" s="12" t="s">
        <v>398</v>
      </c>
      <c r="D153" s="12">
        <v>3</v>
      </c>
      <c r="E153" s="22" t="s">
        <v>389</v>
      </c>
      <c r="F153" s="26" t="s">
        <v>539</v>
      </c>
      <c r="G153" s="11">
        <f t="shared" si="3"/>
        <v>36</v>
      </c>
      <c r="H153" s="12"/>
      <c r="I153" s="23">
        <f>IF(H153="",0,IF(H153="優勝",[2]点数換算表!$B$2,IF(H153="準優勝",[2]点数換算表!$C$2,IF(H153="ベスト4",[2]点数換算表!$D$2,[2]点数換算表!$E$2))))</f>
        <v>0</v>
      </c>
      <c r="J153" s="12"/>
      <c r="K153" s="11">
        <f>IF(J153="",0,IF(J153="優勝",[2]点数換算表!$B$3,IF(J153="準優勝",[2]点数換算表!$C$3,IF(J153="ベスト4",[2]点数換算表!$D$3,[2]点数換算表!$E$3))))</f>
        <v>0</v>
      </c>
      <c r="L153" s="12" t="s">
        <v>7</v>
      </c>
      <c r="M153" s="11">
        <f>IF(L153="",0,IF(L153="優勝",[2]点数換算表!$B$4,IF(L153="準優勝",[2]点数換算表!$C$4,IF(L153="ベスト4",[2]点数換算表!$D$4,IF(L153="ベスト8",[2]点数換算表!$E$4,IF(L153="ベスト16",[2]点数換算表!$F$4,""))))))</f>
        <v>20</v>
      </c>
      <c r="N153" s="12"/>
      <c r="O153" s="11">
        <f>IF(N153="",0,IF(N153="優勝",[8]点数換算表!$B$5,IF(N153="準優勝",[8]点数換算表!$C$5,IF(N153="ベスト4",[8]点数換算表!$D$5,IF(N153="ベスト8",[8]点数換算表!$E$5,IF(N153="ベスト16",[8]点数換算表!$F$5,IF(N153="ベスト32",[8]点数換算表!$G$5,"")))))))</f>
        <v>0</v>
      </c>
      <c r="P153" s="12"/>
      <c r="Q153" s="11">
        <f>IF(P153="",0,IF(P153="優勝",[2]点数換算表!$B$6,IF(P153="準優勝",[2]点数換算表!$C$6,IF(P153="ベスト4",[2]点数換算表!$D$6,IF(P153="ベスト8",[2]点数換算表!$E$6,IF(P153="ベスト16",[2]点数換算表!$F$6,IF(P153="ベスト32",[2]点数換算表!$G$6,"")))))))</f>
        <v>0</v>
      </c>
      <c r="R153" s="12"/>
      <c r="S153" s="11">
        <f>IF(R153="",0,IF(R153="優勝",[2]点数換算表!$B$7,IF(R153="準優勝",[2]点数換算表!$C$7,IF(R153="ベスト4",[2]点数換算表!$D$7,IF(R153="ベスト8",[2]点数換算表!$E$7,[2]点数換算表!$F$7)))))</f>
        <v>0</v>
      </c>
      <c r="T153" s="12"/>
      <c r="U153" s="11">
        <f>IF(T153="",0,IF(T153="優勝",[2]点数換算表!$B$8,IF(T153="準優勝",[2]点数換算表!$C$8,IF(T153="ベスト4",[2]点数換算表!$D$8,IF(T153="ベスト8",[2]点数換算表!$E$8,[2]点数換算表!$F$8)))))</f>
        <v>0</v>
      </c>
      <c r="V153" s="12"/>
      <c r="W153" s="23">
        <f>IF(V153="",0,IF(V153="優勝",[2]点数換算表!$B$13,IF(V153="準優勝",[2]点数換算表!$C$13,IF(V153="ベスト4",[2]点数換算表!$D$13,[2]点数換算表!$E$13))))</f>
        <v>0</v>
      </c>
      <c r="X153" s="12"/>
      <c r="Y153" s="11">
        <f>IF(X153="",0,IF(X153="優勝",[2]点数換算表!$B$14,IF(X153="準優勝",[2]点数換算表!$C$14,IF(X153="ベスト4",[2]点数換算表!$D$14,[2]点数換算表!$E$14))))</f>
        <v>0</v>
      </c>
      <c r="Z153" s="12" t="s">
        <v>7</v>
      </c>
      <c r="AA153" s="11">
        <f>IF(Z153="",0,IF(Z153="優勝",[2]点数換算表!$B$15,IF(Z153="準優勝",[2]点数換算表!$C$15,IF(Z153="ベスト4",[2]点数換算表!$D$15,IF(Z153="ベスト8",[2]点数換算表!$E$15,IF(Z153="ベスト16",[2]点数換算表!$F$15,""))))))</f>
        <v>16</v>
      </c>
      <c r="AB153" s="12"/>
      <c r="AC153" s="11">
        <f>IF(AB153="",0,IF(AB153="優勝",[2]点数換算表!$B$16,IF(AB153="準優勝",[2]点数換算表!$C$16,IF(AB153="ベスト4",[2]点数換算表!$D$16,IF(AB153="ベスト8",[2]点数換算表!$E$16,IF(AB153="ベスト16",[2]点数換算表!$F$16,IF(AB153="ベスト32",[2]点数換算表!$G$16,"")))))))</f>
        <v>0</v>
      </c>
      <c r="AD153" s="12"/>
      <c r="AE153" s="11">
        <f>IF(AD153="",0,IF(AD153="優勝",[2]点数換算表!$B$17,IF(AD153="準優勝",[2]点数換算表!$C$17,IF(AD153="ベスト4",[2]点数換算表!$D$17,IF(AD153="ベスト8",[2]点数換算表!$E$17,IF(AD153="ベスト16",[2]点数換算表!$F$17,IF(AD153="ベスト32",[2]点数換算表!$G$17,"")))))))</f>
        <v>0</v>
      </c>
      <c r="AF153" s="12"/>
      <c r="AG153" s="11">
        <f>IF(AF153="",0,IF(AF153="優勝",[2]点数換算表!$B$18,IF(AF153="準優勝",[2]点数換算表!$C$18,IF(AF153="ベスト4",[2]点数換算表!$D$18,IF(AF153="ベスト8",[2]点数換算表!$E$18,[2]点数換算表!$F$18)))))</f>
        <v>0</v>
      </c>
      <c r="AH153" s="12"/>
      <c r="AI153" s="11">
        <f>IF(AH153="",0,IF(AH153="優勝",[2]点数換算表!$B$19,IF(AH153="準優勝",[2]点数換算表!$C$19,IF(AH153="ベスト4",[2]点数換算表!$D$19,IF(AH153="ベスト8",[2]点数換算表!$E$19,[2]点数換算表!$F$19)))))</f>
        <v>0</v>
      </c>
    </row>
    <row r="154" spans="1:35">
      <c r="A154" s="13">
        <v>151</v>
      </c>
      <c r="B154" s="12" t="s">
        <v>446</v>
      </c>
      <c r="C154" s="12" t="s">
        <v>391</v>
      </c>
      <c r="D154" s="12">
        <v>2</v>
      </c>
      <c r="E154" s="22" t="s">
        <v>389</v>
      </c>
      <c r="F154" s="26" t="s">
        <v>539</v>
      </c>
      <c r="G154" s="11">
        <f t="shared" si="3"/>
        <v>36</v>
      </c>
      <c r="H154" s="12"/>
      <c r="I154" s="23">
        <f>IF(H154="",0,IF(H154="優勝",[2]点数換算表!$B$2,IF(H154="準優勝",[2]点数換算表!$C$2,IF(H154="ベスト4",[2]点数換算表!$D$2,[2]点数換算表!$E$2))))</f>
        <v>0</v>
      </c>
      <c r="J154" s="12"/>
      <c r="K154" s="11">
        <f>IF(J154="",0,IF(J154="優勝",[2]点数換算表!$B$3,IF(J154="準優勝",[2]点数換算表!$C$3,IF(J154="ベスト4",[2]点数換算表!$D$3,[2]点数換算表!$E$3))))</f>
        <v>0</v>
      </c>
      <c r="L154" s="12" t="s">
        <v>7</v>
      </c>
      <c r="M154" s="11">
        <f>IF(L154="",0,IF(L154="優勝",[2]点数換算表!$B$4,IF(L154="準優勝",[2]点数換算表!$C$4,IF(L154="ベスト4",[2]点数換算表!$D$4,IF(L154="ベスト8",[2]点数換算表!$E$4,IF(L154="ベスト16",[2]点数換算表!$F$4,""))))))</f>
        <v>20</v>
      </c>
      <c r="N154" s="12"/>
      <c r="O154" s="11">
        <f>IF(N154="",0,IF(N154="優勝",[8]点数換算表!$B$5,IF(N154="準優勝",[8]点数換算表!$C$5,IF(N154="ベスト4",[8]点数換算表!$D$5,IF(N154="ベスト8",[8]点数換算表!$E$5,IF(N154="ベスト16",[8]点数換算表!$F$5,IF(N154="ベスト32",[8]点数換算表!$G$5,"")))))))</f>
        <v>0</v>
      </c>
      <c r="P154" s="12"/>
      <c r="Q154" s="11">
        <f>IF(P154="",0,IF(P154="優勝",[2]点数換算表!$B$6,IF(P154="準優勝",[2]点数換算表!$C$6,IF(P154="ベスト4",[2]点数換算表!$D$6,IF(P154="ベスト8",[2]点数換算表!$E$6,IF(P154="ベスト16",[2]点数換算表!$F$6,IF(P154="ベスト32",[2]点数換算表!$G$6,"")))))))</f>
        <v>0</v>
      </c>
      <c r="R154" s="12"/>
      <c r="S154" s="11">
        <f>IF(R154="",0,IF(R154="優勝",[2]点数換算表!$B$7,IF(R154="準優勝",[2]点数換算表!$C$7,IF(R154="ベスト4",[2]点数換算表!$D$7,IF(R154="ベスト8",[2]点数換算表!$E$7,[2]点数換算表!$F$7)))))</f>
        <v>0</v>
      </c>
      <c r="T154" s="12"/>
      <c r="U154" s="11">
        <f>IF(T154="",0,IF(T154="優勝",[2]点数換算表!$B$8,IF(T154="準優勝",[2]点数換算表!$C$8,IF(T154="ベスト4",[2]点数換算表!$D$8,IF(T154="ベスト8",[2]点数換算表!$E$8,[2]点数換算表!$F$8)))))</f>
        <v>0</v>
      </c>
      <c r="V154" s="12"/>
      <c r="W154" s="23">
        <f>IF(V154="",0,IF(V154="優勝",[2]点数換算表!$B$13,IF(V154="準優勝",[2]点数換算表!$C$13,IF(V154="ベスト4",[2]点数換算表!$D$13,[2]点数換算表!$E$13))))</f>
        <v>0</v>
      </c>
      <c r="X154" s="12"/>
      <c r="Y154" s="11">
        <f>IF(X154="",0,IF(X154="優勝",[2]点数換算表!$B$14,IF(X154="準優勝",[2]点数換算表!$C$14,IF(X154="ベスト4",[2]点数換算表!$D$14,[2]点数換算表!$E$14))))</f>
        <v>0</v>
      </c>
      <c r="Z154" s="12" t="s">
        <v>7</v>
      </c>
      <c r="AA154" s="11">
        <f>IF(Z154="",0,IF(Z154="優勝",[2]点数換算表!$B$15,IF(Z154="準優勝",[2]点数換算表!$C$15,IF(Z154="ベスト4",[2]点数換算表!$D$15,IF(Z154="ベスト8",[2]点数換算表!$E$15,IF(Z154="ベスト16",[2]点数換算表!$F$15,""))))))</f>
        <v>16</v>
      </c>
      <c r="AB154" s="12"/>
      <c r="AC154" s="11">
        <f>IF(AB154="",0,IF(AB154="優勝",[2]点数換算表!$B$16,IF(AB154="準優勝",[2]点数換算表!$C$16,IF(AB154="ベスト4",[2]点数換算表!$D$16,IF(AB154="ベスト8",[2]点数換算表!$E$16,IF(AB154="ベスト16",[2]点数換算表!$F$16,IF(AB154="ベスト32",[2]点数換算表!$G$16,"")))))))</f>
        <v>0</v>
      </c>
      <c r="AD154" s="12"/>
      <c r="AE154" s="11">
        <f>IF(AD154="",0,IF(AD154="優勝",[2]点数換算表!$B$17,IF(AD154="準優勝",[2]点数換算表!$C$17,IF(AD154="ベスト4",[2]点数換算表!$D$17,IF(AD154="ベスト8",[2]点数換算表!$E$17,IF(AD154="ベスト16",[2]点数換算表!$F$17,IF(AD154="ベスト32",[2]点数換算表!$G$17,"")))))))</f>
        <v>0</v>
      </c>
      <c r="AF154" s="12"/>
      <c r="AG154" s="11">
        <f>IF(AF154="",0,IF(AF154="優勝",[2]点数換算表!$B$18,IF(AF154="準優勝",[2]点数換算表!$C$18,IF(AF154="ベスト4",[2]点数換算表!$D$18,IF(AF154="ベスト8",[2]点数換算表!$E$18,[2]点数換算表!$F$18)))))</f>
        <v>0</v>
      </c>
      <c r="AH154" s="12"/>
      <c r="AI154" s="11">
        <f>IF(AH154="",0,IF(AH154="優勝",[2]点数換算表!$B$19,IF(AH154="準優勝",[2]点数換算表!$C$19,IF(AH154="ベスト4",[2]点数換算表!$D$19,IF(AH154="ベスト8",[2]点数換算表!$E$19,[2]点数換算表!$F$19)))))</f>
        <v>0</v>
      </c>
    </row>
    <row r="155" spans="1:35">
      <c r="A155" s="13">
        <v>152</v>
      </c>
      <c r="B155" s="12" t="s">
        <v>275</v>
      </c>
      <c r="C155" s="12" t="s">
        <v>249</v>
      </c>
      <c r="D155" s="12">
        <v>3</v>
      </c>
      <c r="E155" s="19" t="s">
        <v>250</v>
      </c>
      <c r="F155" s="27" t="s">
        <v>540</v>
      </c>
      <c r="G155" s="11">
        <f t="shared" si="3"/>
        <v>36</v>
      </c>
      <c r="H155" s="12"/>
      <c r="I155" s="23">
        <f>IF(H155="",0,IF(H155="優勝",[2]点数換算表!$B$2,IF(H155="準優勝",[2]点数換算表!$C$2,IF(H155="ベスト4",[2]点数換算表!$D$2,[2]点数換算表!$E$2))))</f>
        <v>0</v>
      </c>
      <c r="J155" s="12"/>
      <c r="K155" s="11">
        <f>IF(J155="",0,IF(J155="優勝",[2]点数換算表!$B$3,IF(J155="準優勝",[2]点数換算表!$C$3,IF(J155="ベスト4",[2]点数換算表!$D$3,[2]点数換算表!$E$3))))</f>
        <v>0</v>
      </c>
      <c r="L155" s="12" t="s">
        <v>7</v>
      </c>
      <c r="M155" s="11">
        <f>IF(L155="",0,IF(L155="優勝",[2]点数換算表!$B$4,IF(L155="準優勝",[2]点数換算表!$C$4,IF(L155="ベスト4",[2]点数換算表!$D$4,IF(L155="ベスト8",[2]点数換算表!$E$4,IF(L155="ベスト16",[2]点数換算表!$F$4,""))))))</f>
        <v>20</v>
      </c>
      <c r="N155" s="12"/>
      <c r="O155" s="11">
        <f>IF(N155="",0,IF(N155="優勝",[4]点数換算表!$B$5,IF(N155="準優勝",[4]点数換算表!$C$5,IF(N155="ベスト4",[4]点数換算表!$D$5,IF(N155="ベスト8",[4]点数換算表!$E$5,IF(N155="ベスト16",[4]点数換算表!$F$5,IF(N155="ベスト32",[4]点数換算表!$G$5,"")))))))</f>
        <v>0</v>
      </c>
      <c r="P155" s="12"/>
      <c r="Q155" s="11">
        <f>IF(P155="",0,IF(P155="優勝",[2]点数換算表!$B$6,IF(P155="準優勝",[2]点数換算表!$C$6,IF(P155="ベスト4",[2]点数換算表!$D$6,IF(P155="ベスト8",[2]点数換算表!$E$6,IF(P155="ベスト16",[2]点数換算表!$F$6,IF(P155="ベスト32",[2]点数換算表!$G$6,"")))))))</f>
        <v>0</v>
      </c>
      <c r="R155" s="12"/>
      <c r="S155" s="11">
        <f>IF(R155="",0,IF(R155="優勝",[2]点数換算表!$B$7,IF(R155="準優勝",[2]点数換算表!$C$7,IF(R155="ベスト4",[2]点数換算表!$D$7,IF(R155="ベスト8",[2]点数換算表!$E$7,[2]点数換算表!$F$7)))))</f>
        <v>0</v>
      </c>
      <c r="T155" s="12"/>
      <c r="U155" s="11">
        <f>IF(T155="",0,IF(T155="優勝",[2]点数換算表!$B$8,IF(T155="準優勝",[2]点数換算表!$C$8,IF(T155="ベスト4",[2]点数換算表!$D$8,IF(T155="ベスト8",[2]点数換算表!$E$8,[2]点数換算表!$F$8)))))</f>
        <v>0</v>
      </c>
      <c r="V155" s="12"/>
      <c r="W155" s="23">
        <f>IF(V155="",0,IF(V155="優勝",[2]点数換算表!$B$13,IF(V155="準優勝",[2]点数換算表!$C$13,IF(V155="ベスト4",[2]点数換算表!$D$13,[2]点数換算表!$E$13))))</f>
        <v>0</v>
      </c>
      <c r="X155" s="12"/>
      <c r="Y155" s="11">
        <f>IF(X155="",0,IF(X155="優勝",[2]点数換算表!$B$14,IF(X155="準優勝",[2]点数換算表!$C$14,IF(X155="ベスト4",[2]点数換算表!$D$14,[2]点数換算表!$E$14))))</f>
        <v>0</v>
      </c>
      <c r="Z155" s="12" t="s">
        <v>7</v>
      </c>
      <c r="AA155" s="11">
        <f>IF(Z155="",0,IF(Z155="優勝",[2]点数換算表!$B$15,IF(Z155="準優勝",[2]点数換算表!$C$15,IF(Z155="ベスト4",[2]点数換算表!$D$15,IF(Z155="ベスト8",[2]点数換算表!$E$15,IF(Z155="ベスト16",[2]点数換算表!$F$15,""))))))</f>
        <v>16</v>
      </c>
      <c r="AB155" s="12"/>
      <c r="AC155" s="11">
        <f>IF(AB155="",0,IF(AB155="優勝",[2]点数換算表!$B$16,IF(AB155="準優勝",[2]点数換算表!$C$16,IF(AB155="ベスト4",[2]点数換算表!$D$16,IF(AB155="ベスト8",[2]点数換算表!$E$16,IF(AB155="ベスト16",[2]点数換算表!$F$16,IF(AB155="ベスト32",[2]点数換算表!$G$16,"")))))))</f>
        <v>0</v>
      </c>
      <c r="AD155" s="12"/>
      <c r="AE155" s="11">
        <f>IF(AD155="",0,IF(AD155="優勝",[2]点数換算表!$B$17,IF(AD155="準優勝",[2]点数換算表!$C$17,IF(AD155="ベスト4",[2]点数換算表!$D$17,IF(AD155="ベスト8",[2]点数換算表!$E$17,IF(AD155="ベスト16",[2]点数換算表!$F$17,IF(AD155="ベスト32",[2]点数換算表!$G$17,"")))))))</f>
        <v>0</v>
      </c>
      <c r="AF155" s="12"/>
      <c r="AG155" s="11">
        <f>IF(AF155="",0,IF(AF155="優勝",[2]点数換算表!$B$18,IF(AF155="準優勝",[2]点数換算表!$C$18,IF(AF155="ベスト4",[2]点数換算表!$D$18,IF(AF155="ベスト8",[2]点数換算表!$E$18,[2]点数換算表!$F$18)))))</f>
        <v>0</v>
      </c>
      <c r="AH155" s="12"/>
      <c r="AI155" s="11">
        <f>IF(AH155="",0,IF(AH155="優勝",[2]点数換算表!$B$19,IF(AH155="準優勝",[2]点数換算表!$C$19,IF(AH155="ベスト4",[2]点数換算表!$D$19,IF(AH155="ベスト8",[2]点数換算表!$E$19,[2]点数換算表!$F$19)))))</f>
        <v>0</v>
      </c>
    </row>
    <row r="156" spans="1:35">
      <c r="A156" s="13">
        <v>153</v>
      </c>
      <c r="B156" s="12" t="s">
        <v>276</v>
      </c>
      <c r="C156" s="12" t="s">
        <v>249</v>
      </c>
      <c r="D156" s="12">
        <v>2</v>
      </c>
      <c r="E156" s="19" t="s">
        <v>250</v>
      </c>
      <c r="F156" s="27" t="s">
        <v>540</v>
      </c>
      <c r="G156" s="11">
        <f t="shared" si="3"/>
        <v>36</v>
      </c>
      <c r="H156" s="12"/>
      <c r="I156" s="23">
        <f>IF(H156="",0,IF(H156="優勝",[2]点数換算表!$B$2,IF(H156="準優勝",[2]点数換算表!$C$2,IF(H156="ベスト4",[2]点数換算表!$D$2,[2]点数換算表!$E$2))))</f>
        <v>0</v>
      </c>
      <c r="J156" s="12"/>
      <c r="K156" s="11">
        <f>IF(J156="",0,IF(J156="優勝",[2]点数換算表!$B$3,IF(J156="準優勝",[2]点数換算表!$C$3,IF(J156="ベスト4",[2]点数換算表!$D$3,[2]点数換算表!$E$3))))</f>
        <v>0</v>
      </c>
      <c r="L156" s="12" t="s">
        <v>7</v>
      </c>
      <c r="M156" s="11">
        <f>IF(L156="",0,IF(L156="優勝",[2]点数換算表!$B$4,IF(L156="準優勝",[2]点数換算表!$C$4,IF(L156="ベスト4",[2]点数換算表!$D$4,IF(L156="ベスト8",[2]点数換算表!$E$4,IF(L156="ベスト16",[2]点数換算表!$F$4,""))))))</f>
        <v>20</v>
      </c>
      <c r="N156" s="12"/>
      <c r="O156" s="11">
        <f>IF(N156="",0,IF(N156="優勝",[4]点数換算表!$B$5,IF(N156="準優勝",[4]点数換算表!$C$5,IF(N156="ベスト4",[4]点数換算表!$D$5,IF(N156="ベスト8",[4]点数換算表!$E$5,IF(N156="ベスト16",[4]点数換算表!$F$5,IF(N156="ベスト32",[4]点数換算表!$G$5,"")))))))</f>
        <v>0</v>
      </c>
      <c r="P156" s="12"/>
      <c r="Q156" s="11">
        <f>IF(P156="",0,IF(P156="優勝",[2]点数換算表!$B$6,IF(P156="準優勝",[2]点数換算表!$C$6,IF(P156="ベスト4",[2]点数換算表!$D$6,IF(P156="ベスト8",[2]点数換算表!$E$6,IF(P156="ベスト16",[2]点数換算表!$F$6,IF(P156="ベスト32",[2]点数換算表!$G$6,"")))))))</f>
        <v>0</v>
      </c>
      <c r="R156" s="12"/>
      <c r="S156" s="11">
        <f>IF(R156="",0,IF(R156="優勝",[2]点数換算表!$B$7,IF(R156="準優勝",[2]点数換算表!$C$7,IF(R156="ベスト4",[2]点数換算表!$D$7,IF(R156="ベスト8",[2]点数換算表!$E$7,[2]点数換算表!$F$7)))))</f>
        <v>0</v>
      </c>
      <c r="T156" s="12"/>
      <c r="U156" s="11">
        <f>IF(T156="",0,IF(T156="優勝",[2]点数換算表!$B$8,IF(T156="準優勝",[2]点数換算表!$C$8,IF(T156="ベスト4",[2]点数換算表!$D$8,IF(T156="ベスト8",[2]点数換算表!$E$8,[2]点数換算表!$F$8)))))</f>
        <v>0</v>
      </c>
      <c r="V156" s="12"/>
      <c r="W156" s="23">
        <f>IF(V156="",0,IF(V156="優勝",[2]点数換算表!$B$13,IF(V156="準優勝",[2]点数換算表!$C$13,IF(V156="ベスト4",[2]点数換算表!$D$13,[2]点数換算表!$E$13))))</f>
        <v>0</v>
      </c>
      <c r="X156" s="12"/>
      <c r="Y156" s="11">
        <f>IF(X156="",0,IF(X156="優勝",[2]点数換算表!$B$14,IF(X156="準優勝",[2]点数換算表!$C$14,IF(X156="ベスト4",[2]点数換算表!$D$14,[2]点数換算表!$E$14))))</f>
        <v>0</v>
      </c>
      <c r="Z156" s="12" t="s">
        <v>7</v>
      </c>
      <c r="AA156" s="11">
        <f>IF(Z156="",0,IF(Z156="優勝",[2]点数換算表!$B$15,IF(Z156="準優勝",[2]点数換算表!$C$15,IF(Z156="ベスト4",[2]点数換算表!$D$15,IF(Z156="ベスト8",[2]点数換算表!$E$15,IF(Z156="ベスト16",[2]点数換算表!$F$15,""))))))</f>
        <v>16</v>
      </c>
      <c r="AB156" s="12"/>
      <c r="AC156" s="11">
        <f>IF(AB156="",0,IF(AB156="優勝",[2]点数換算表!$B$16,IF(AB156="準優勝",[2]点数換算表!$C$16,IF(AB156="ベスト4",[2]点数換算表!$D$16,IF(AB156="ベスト8",[2]点数換算表!$E$16,IF(AB156="ベスト16",[2]点数換算表!$F$16,IF(AB156="ベスト32",[2]点数換算表!$G$16,"")))))))</f>
        <v>0</v>
      </c>
      <c r="AD156" s="12"/>
      <c r="AE156" s="11">
        <f>IF(AD156="",0,IF(AD156="優勝",[2]点数換算表!$B$17,IF(AD156="準優勝",[2]点数換算表!$C$17,IF(AD156="ベスト4",[2]点数換算表!$D$17,IF(AD156="ベスト8",[2]点数換算表!$E$17,IF(AD156="ベスト16",[2]点数換算表!$F$17,IF(AD156="ベスト32",[2]点数換算表!$G$17,"")))))))</f>
        <v>0</v>
      </c>
      <c r="AF156" s="12"/>
      <c r="AG156" s="11">
        <f>IF(AF156="",0,IF(AF156="優勝",[2]点数換算表!$B$18,IF(AF156="準優勝",[2]点数換算表!$C$18,IF(AF156="ベスト4",[2]点数換算表!$D$18,IF(AF156="ベスト8",[2]点数換算表!$E$18,[2]点数換算表!$F$18)))))</f>
        <v>0</v>
      </c>
      <c r="AH156" s="12"/>
      <c r="AI156" s="11">
        <f>IF(AH156="",0,IF(AH156="優勝",[2]点数換算表!$B$19,IF(AH156="準優勝",[2]点数換算表!$C$19,IF(AH156="ベスト4",[2]点数換算表!$D$19,IF(AH156="ベスト8",[2]点数換算表!$E$19,[2]点数換算表!$F$19)))))</f>
        <v>0</v>
      </c>
    </row>
    <row r="157" spans="1:35">
      <c r="A157" s="13">
        <v>154</v>
      </c>
      <c r="B157" s="12" t="s">
        <v>317</v>
      </c>
      <c r="C157" s="12" t="s">
        <v>294</v>
      </c>
      <c r="D157" s="12">
        <v>3</v>
      </c>
      <c r="E157" s="20" t="s">
        <v>289</v>
      </c>
      <c r="F157" s="27" t="s">
        <v>540</v>
      </c>
      <c r="G157" s="11">
        <f t="shared" si="3"/>
        <v>36</v>
      </c>
      <c r="H157" s="12"/>
      <c r="I157" s="23">
        <f>IF(H157="",0,IF(H157="優勝",[2]点数換算表!$B$2,IF(H157="準優勝",[2]点数換算表!$C$2,IF(H157="ベスト4",[2]点数換算表!$D$2,[2]点数換算表!$E$2))))</f>
        <v>0</v>
      </c>
      <c r="J157" s="12"/>
      <c r="K157" s="11">
        <f>IF(J157="",0,IF(J157="優勝",[2]点数換算表!$B$3,IF(J157="準優勝",[2]点数換算表!$C$3,IF(J157="ベスト4",[2]点数換算表!$D$3,[2]点数換算表!$E$3))))</f>
        <v>0</v>
      </c>
      <c r="L157" s="12" t="s">
        <v>7</v>
      </c>
      <c r="M157" s="11">
        <f>IF(L157="",0,IF(L157="優勝",[2]点数換算表!$B$4,IF(L157="準優勝",[2]点数換算表!$C$4,IF(L157="ベスト4",[2]点数換算表!$D$4,IF(L157="ベスト8",[2]点数換算表!$E$4,IF(L157="ベスト16",[2]点数換算表!$F$4,""))))))</f>
        <v>20</v>
      </c>
      <c r="N157" s="12"/>
      <c r="O157" s="11">
        <f>IF(N157="",0,IF(N157="優勝",[7]点数換算表!$B$5,IF(N157="準優勝",[7]点数換算表!$C$5,IF(N157="ベスト4",[7]点数換算表!$D$5,IF(N157="ベスト8",[7]点数換算表!$E$5,IF(N157="ベスト16",[7]点数換算表!$F$5,IF(N157="ベスト32",[7]点数換算表!$G$5,"")))))))</f>
        <v>0</v>
      </c>
      <c r="P157" s="12"/>
      <c r="Q157" s="11">
        <f>IF(P157="",0,IF(P157="優勝",[2]点数換算表!$B$6,IF(P157="準優勝",[2]点数換算表!$C$6,IF(P157="ベスト4",[2]点数換算表!$D$6,IF(P157="ベスト8",[2]点数換算表!$E$6,IF(P157="ベスト16",[2]点数換算表!$F$6,IF(P157="ベスト32",[2]点数換算表!$G$6,"")))))))</f>
        <v>0</v>
      </c>
      <c r="R157" s="12"/>
      <c r="S157" s="11">
        <f>IF(R157="",0,IF(R157="優勝",[2]点数換算表!$B$7,IF(R157="準優勝",[2]点数換算表!$C$7,IF(R157="ベスト4",[2]点数換算表!$D$7,IF(R157="ベスト8",[2]点数換算表!$E$7,[2]点数換算表!$F$7)))))</f>
        <v>0</v>
      </c>
      <c r="T157" s="12"/>
      <c r="U157" s="11">
        <f>IF(T157="",0,IF(T157="優勝",[2]点数換算表!$B$8,IF(T157="準優勝",[2]点数換算表!$C$8,IF(T157="ベスト4",[2]点数換算表!$D$8,IF(T157="ベスト8",[2]点数換算表!$E$8,[2]点数換算表!$F$8)))))</f>
        <v>0</v>
      </c>
      <c r="V157" s="12"/>
      <c r="W157" s="23">
        <f>IF(V157="",0,IF(V157="優勝",[2]点数換算表!$B$13,IF(V157="準優勝",[2]点数換算表!$C$13,IF(V157="ベスト4",[2]点数換算表!$D$13,[2]点数換算表!$E$13))))</f>
        <v>0</v>
      </c>
      <c r="X157" s="12"/>
      <c r="Y157" s="11">
        <f>IF(X157="",0,IF(X157="優勝",[2]点数換算表!$B$14,IF(X157="準優勝",[2]点数換算表!$C$14,IF(X157="ベスト4",[2]点数換算表!$D$14,[2]点数換算表!$E$14))))</f>
        <v>0</v>
      </c>
      <c r="Z157" s="12" t="s">
        <v>7</v>
      </c>
      <c r="AA157" s="11">
        <f>IF(Z157="",0,IF(Z157="優勝",[2]点数換算表!$B$15,IF(Z157="準優勝",[2]点数換算表!$C$15,IF(Z157="ベスト4",[2]点数換算表!$D$15,IF(Z157="ベスト8",[2]点数換算表!$E$15,IF(Z157="ベスト16",[2]点数換算表!$F$15,""))))))</f>
        <v>16</v>
      </c>
      <c r="AB157" s="12"/>
      <c r="AC157" s="11">
        <f>IF(AB157="",0,IF(AB157="優勝",[2]点数換算表!$B$16,IF(AB157="準優勝",[2]点数換算表!$C$16,IF(AB157="ベスト4",[2]点数換算表!$D$16,IF(AB157="ベスト8",[2]点数換算表!$E$16,IF(AB157="ベスト16",[2]点数換算表!$F$16,IF(AB157="ベスト32",[2]点数換算表!$G$16,"")))))))</f>
        <v>0</v>
      </c>
      <c r="AD157" s="12"/>
      <c r="AE157" s="11">
        <f>IF(AD157="",0,IF(AD157="優勝",[2]点数換算表!$B$17,IF(AD157="準優勝",[2]点数換算表!$C$17,IF(AD157="ベスト4",[2]点数換算表!$D$17,IF(AD157="ベスト8",[2]点数換算表!$E$17,IF(AD157="ベスト16",[2]点数換算表!$F$17,IF(AD157="ベスト32",[2]点数換算表!$G$17,"")))))))</f>
        <v>0</v>
      </c>
      <c r="AF157" s="12"/>
      <c r="AG157" s="11">
        <f>IF(AF157="",0,IF(AF157="優勝",[2]点数換算表!$B$18,IF(AF157="準優勝",[2]点数換算表!$C$18,IF(AF157="ベスト4",[2]点数換算表!$D$18,IF(AF157="ベスト8",[2]点数換算表!$E$18,[2]点数換算表!$F$18)))))</f>
        <v>0</v>
      </c>
      <c r="AH157" s="12"/>
      <c r="AI157" s="11">
        <f>IF(AH157="",0,IF(AH157="優勝",[2]点数換算表!$B$19,IF(AH157="準優勝",[2]点数換算表!$C$19,IF(AH157="ベスト4",[2]点数換算表!$D$19,IF(AH157="ベスト8",[2]点数換算表!$E$19,[2]点数換算表!$F$19)))))</f>
        <v>0</v>
      </c>
    </row>
    <row r="158" spans="1:35">
      <c r="A158" s="13">
        <v>155</v>
      </c>
      <c r="B158" s="12" t="s">
        <v>106</v>
      </c>
      <c r="C158" s="12" t="s">
        <v>58</v>
      </c>
      <c r="D158" s="12">
        <v>2</v>
      </c>
      <c r="E158" s="16" t="s">
        <v>177</v>
      </c>
      <c r="F158" s="26" t="s">
        <v>539</v>
      </c>
      <c r="G158" s="11">
        <f t="shared" si="3"/>
        <v>32</v>
      </c>
      <c r="H158" s="12"/>
      <c r="I158" s="23">
        <f>IF(H158="",0,IF(H158="優勝",[2]点数換算表!$B$2,IF(H158="準優勝",[2]点数換算表!$C$2,IF(H158="ベスト4",[2]点数換算表!$D$2,[2]点数換算表!$E$2))))</f>
        <v>0</v>
      </c>
      <c r="J158" s="12"/>
      <c r="K158" s="11">
        <f>IF(J158="",0,IF(J158="優勝",[2]点数換算表!$B$3,IF(J158="準優勝",[2]点数換算表!$C$3,IF(J158="ベスト4",[2]点数換算表!$D$3,[2]点数換算表!$E$3))))</f>
        <v>0</v>
      </c>
      <c r="L158" s="12"/>
      <c r="M158" s="11">
        <f>IF(L158="",0,IF(L158="優勝",[2]点数換算表!$B$4,IF(L158="準優勝",[2]点数換算表!$C$4,IF(L158="ベスト4",[2]点数換算表!$D$4,IF(L158="ベスト8",[2]点数換算表!$E$4,IF(L158="ベスト16",[2]点数換算表!$F$4,""))))))</f>
        <v>0</v>
      </c>
      <c r="N158" s="12"/>
      <c r="O158" s="11">
        <f>IF(N158="",0,IF(N158="優勝",点数換算表!$B$5,IF(N158="準優勝",点数換算表!$C$5,IF(N158="ベスト4",点数換算表!$D$5,IF(N158="ベスト8",点数換算表!$E$5,IF(N158="ベスト16",点数換算表!$F$5,IF(N158="ベスト32",点数換算表!$G$5,"")))))))</f>
        <v>0</v>
      </c>
      <c r="P158" s="12"/>
      <c r="Q158" s="11">
        <f>IF(P158="",0,IF(P158="優勝",[2]点数換算表!$B$6,IF(P158="準優勝",[2]点数換算表!$C$6,IF(P158="ベスト4",[2]点数換算表!$D$6,IF(P158="ベスト8",[2]点数換算表!$E$6,IF(P158="ベスト16",[2]点数換算表!$F$6,IF(P158="ベスト32",[2]点数換算表!$G$6,"")))))))</f>
        <v>0</v>
      </c>
      <c r="R158" s="12"/>
      <c r="S158" s="11">
        <f>IF(R158="",0,IF(R158="優勝",[2]点数換算表!$B$7,IF(R158="準優勝",[2]点数換算表!$C$7,IF(R158="ベスト4",[2]点数換算表!$D$7,IF(R158="ベスト8",[2]点数換算表!$E$7,[2]点数換算表!$F$7)))))</f>
        <v>0</v>
      </c>
      <c r="T158" s="12"/>
      <c r="U158" s="11">
        <f>IF(T158="",0,IF(T158="優勝",[2]点数換算表!$B$8,IF(T158="準優勝",[2]点数換算表!$C$8,IF(T158="ベスト4",[2]点数換算表!$D$8,IF(T158="ベスト8",[2]点数換算表!$E$8,[2]点数換算表!$F$8)))))</f>
        <v>0</v>
      </c>
      <c r="V158" s="12"/>
      <c r="W158" s="23">
        <f>IF(V158="",0,IF(V158="優勝",[2]点数換算表!$B$13,IF(V158="準優勝",[2]点数換算表!$C$13,IF(V158="ベスト4",[2]点数換算表!$D$13,[2]点数換算表!$E$13))))</f>
        <v>0</v>
      </c>
      <c r="X158" s="12"/>
      <c r="Y158" s="11">
        <f>IF(X158="",0,IF(X158="優勝",[2]点数換算表!$B$14,IF(X158="準優勝",[2]点数換算表!$C$14,IF(X158="ベスト4",[2]点数換算表!$D$14,[2]点数換算表!$E$14))))</f>
        <v>0</v>
      </c>
      <c r="Z158" s="12" t="s">
        <v>9</v>
      </c>
      <c r="AA158" s="11">
        <f>IF(Z158="",0,IF(Z158="優勝",[2]点数換算表!$B$15,IF(Z158="準優勝",[2]点数換算表!$C$15,IF(Z158="ベスト4",[2]点数換算表!$D$15,IF(Z158="ベスト8",[2]点数換算表!$E$15,IF(Z158="ベスト16",[2]点数換算表!$F$15,""))))))</f>
        <v>32</v>
      </c>
      <c r="AB158" s="12"/>
      <c r="AC158" s="11">
        <f>IF(AB158="",0,IF(AB158="優勝",[2]点数換算表!$B$16,IF(AB158="準優勝",[2]点数換算表!$C$16,IF(AB158="ベスト4",[2]点数換算表!$D$16,IF(AB158="ベスト8",[2]点数換算表!$E$16,IF(AB158="ベスト16",[2]点数換算表!$F$16,IF(AB158="ベスト32",[2]点数換算表!$G$16,"")))))))</f>
        <v>0</v>
      </c>
      <c r="AD158" s="12"/>
      <c r="AE158" s="11">
        <f>IF(AD158="",0,IF(AD158="優勝",[2]点数換算表!$B$17,IF(AD158="準優勝",[2]点数換算表!$C$17,IF(AD158="ベスト4",[2]点数換算表!$D$17,IF(AD158="ベスト8",[2]点数換算表!$E$17,IF(AD158="ベスト16",[2]点数換算表!$F$17,IF(AD158="ベスト32",[2]点数換算表!$G$17,"")))))))</f>
        <v>0</v>
      </c>
      <c r="AF158" s="12"/>
      <c r="AG158" s="11">
        <f>IF(AF158="",0,IF(AF158="優勝",[2]点数換算表!$B$18,IF(AF158="準優勝",[2]点数換算表!$C$18,IF(AF158="ベスト4",[2]点数換算表!$D$18,IF(AF158="ベスト8",[2]点数換算表!$E$18,[2]点数換算表!$F$18)))))</f>
        <v>0</v>
      </c>
      <c r="AH158" s="12"/>
      <c r="AI158" s="11">
        <f>IF(AH158="",0,IF(AH158="優勝",[2]点数換算表!$B$19,IF(AH158="準優勝",[2]点数換算表!$C$19,IF(AH158="ベスト4",[2]点数換算表!$D$19,IF(AH158="ベスト8",[2]点数換算表!$E$19,[2]点数換算表!$F$19)))))</f>
        <v>0</v>
      </c>
    </row>
    <row r="159" spans="1:35">
      <c r="A159" s="13">
        <v>156</v>
      </c>
      <c r="B159" s="12" t="s">
        <v>318</v>
      </c>
      <c r="C159" s="12" t="s">
        <v>293</v>
      </c>
      <c r="D159" s="12">
        <v>2</v>
      </c>
      <c r="E159" s="20" t="s">
        <v>289</v>
      </c>
      <c r="F159" s="27" t="s">
        <v>540</v>
      </c>
      <c r="G159" s="11">
        <f t="shared" si="3"/>
        <v>32</v>
      </c>
      <c r="H159" s="12"/>
      <c r="I159" s="23">
        <f>IF(H159="",0,IF(H159="優勝",[2]点数換算表!$B$2,IF(H159="準優勝",[2]点数換算表!$C$2,IF(H159="ベスト4",[2]点数換算表!$D$2,[2]点数換算表!$E$2))))</f>
        <v>0</v>
      </c>
      <c r="J159" s="12"/>
      <c r="K159" s="11">
        <f>IF(J159="",0,IF(J159="優勝",[2]点数換算表!$B$3,IF(J159="準優勝",[2]点数換算表!$C$3,IF(J159="ベスト4",[2]点数換算表!$D$3,[2]点数換算表!$E$3))))</f>
        <v>0</v>
      </c>
      <c r="L159" s="12"/>
      <c r="M159" s="11">
        <f>IF(L159="",0,IF(L159="優勝",[2]点数換算表!$B$4,IF(L159="準優勝",[2]点数換算表!$C$4,IF(L159="ベスト4",[2]点数換算表!$D$4,IF(L159="ベスト8",[2]点数換算表!$E$4,IF(L159="ベスト16",[2]点数換算表!$F$4,""))))))</f>
        <v>0</v>
      </c>
      <c r="N159" s="12"/>
      <c r="O159" s="11">
        <f>IF(N159="",0,IF(N159="優勝",[7]点数換算表!$B$5,IF(N159="準優勝",[7]点数換算表!$C$5,IF(N159="ベスト4",[7]点数換算表!$D$5,IF(N159="ベスト8",[7]点数換算表!$E$5,IF(N159="ベスト16",[7]点数換算表!$F$5,IF(N159="ベスト32",[7]点数換算表!$G$5,"")))))))</f>
        <v>0</v>
      </c>
      <c r="P159" s="12"/>
      <c r="Q159" s="11">
        <f>IF(P159="",0,IF(P159="優勝",[2]点数換算表!$B$6,IF(P159="準優勝",[2]点数換算表!$C$6,IF(P159="ベスト4",[2]点数換算表!$D$6,IF(P159="ベスト8",[2]点数換算表!$E$6,IF(P159="ベスト16",[2]点数換算表!$F$6,IF(P159="ベスト32",[2]点数換算表!$G$6,"")))))))</f>
        <v>0</v>
      </c>
      <c r="R159" s="12"/>
      <c r="S159" s="11">
        <f>IF(R159="",0,IF(R159="優勝",[2]点数換算表!$B$7,IF(R159="準優勝",[2]点数換算表!$C$7,IF(R159="ベスト4",[2]点数換算表!$D$7,IF(R159="ベスト8",[2]点数換算表!$E$7,[2]点数換算表!$F$7)))))</f>
        <v>0</v>
      </c>
      <c r="T159" s="12"/>
      <c r="U159" s="11">
        <f>IF(T159="",0,IF(T159="優勝",[2]点数換算表!$B$8,IF(T159="準優勝",[2]点数換算表!$C$8,IF(T159="ベスト4",[2]点数換算表!$D$8,IF(T159="ベスト8",[2]点数換算表!$E$8,[2]点数換算表!$F$8)))))</f>
        <v>0</v>
      </c>
      <c r="V159" s="12"/>
      <c r="W159" s="23">
        <f>IF(V159="",0,IF(V159="優勝",[2]点数換算表!$B$13,IF(V159="準優勝",[2]点数換算表!$C$13,IF(V159="ベスト4",[2]点数換算表!$D$13,[2]点数換算表!$E$13))))</f>
        <v>0</v>
      </c>
      <c r="X159" s="12"/>
      <c r="Y159" s="11">
        <f>IF(X159="",0,IF(X159="優勝",[2]点数換算表!$B$14,IF(X159="準優勝",[2]点数換算表!$C$14,IF(X159="ベスト4",[2]点数換算表!$D$14,[2]点数換算表!$E$14))))</f>
        <v>0</v>
      </c>
      <c r="Z159" s="12" t="s">
        <v>9</v>
      </c>
      <c r="AA159" s="11">
        <f>IF(Z159="",0,IF(Z159="優勝",[2]点数換算表!$B$15,IF(Z159="準優勝",[2]点数換算表!$C$15,IF(Z159="ベスト4",[2]点数換算表!$D$15,IF(Z159="ベスト8",[2]点数換算表!$E$15,IF(Z159="ベスト16",[2]点数換算表!$F$15,""))))))</f>
        <v>32</v>
      </c>
      <c r="AB159" s="12"/>
      <c r="AC159" s="11">
        <f>IF(AB159="",0,IF(AB159="優勝",[2]点数換算表!$B$16,IF(AB159="準優勝",[2]点数換算表!$C$16,IF(AB159="ベスト4",[2]点数換算表!$D$16,IF(AB159="ベスト8",[2]点数換算表!$E$16,IF(AB159="ベスト16",[2]点数換算表!$F$16,IF(AB159="ベスト32",[2]点数換算表!$G$16,"")))))))</f>
        <v>0</v>
      </c>
      <c r="AD159" s="12"/>
      <c r="AE159" s="11">
        <f>IF(AD159="",0,IF(AD159="優勝",[2]点数換算表!$B$17,IF(AD159="準優勝",[2]点数換算表!$C$17,IF(AD159="ベスト4",[2]点数換算表!$D$17,IF(AD159="ベスト8",[2]点数換算表!$E$17,IF(AD159="ベスト16",[2]点数換算表!$F$17,IF(AD159="ベスト32",[2]点数換算表!$G$17,"")))))))</f>
        <v>0</v>
      </c>
      <c r="AF159" s="12"/>
      <c r="AG159" s="11">
        <f>IF(AF159="",0,IF(AF159="優勝",[2]点数換算表!$B$18,IF(AF159="準優勝",[2]点数換算表!$C$18,IF(AF159="ベスト4",[2]点数換算表!$D$18,IF(AF159="ベスト8",[2]点数換算表!$E$18,[2]点数換算表!$F$18)))))</f>
        <v>0</v>
      </c>
      <c r="AH159" s="12"/>
      <c r="AI159" s="11">
        <f>IF(AH159="",0,IF(AH159="優勝",[2]点数換算表!$B$19,IF(AH159="準優勝",[2]点数換算表!$C$19,IF(AH159="ベスト4",[2]点数換算表!$D$19,IF(AH159="ベスト8",[2]点数換算表!$E$19,[2]点数換算表!$F$19)))))</f>
        <v>0</v>
      </c>
    </row>
    <row r="160" spans="1:35">
      <c r="A160" s="13">
        <v>157</v>
      </c>
      <c r="B160" s="12" t="s">
        <v>319</v>
      </c>
      <c r="C160" s="12" t="s">
        <v>291</v>
      </c>
      <c r="D160" s="12">
        <v>3</v>
      </c>
      <c r="E160" s="20" t="s">
        <v>289</v>
      </c>
      <c r="F160" s="27" t="s">
        <v>540</v>
      </c>
      <c r="G160" s="11">
        <f t="shared" si="3"/>
        <v>32</v>
      </c>
      <c r="H160" s="12"/>
      <c r="I160" s="23">
        <f>IF(H160="",0,IF(H160="優勝",[2]点数換算表!$B$2,IF(H160="準優勝",[2]点数換算表!$C$2,IF(H160="ベスト4",[2]点数換算表!$D$2,[2]点数換算表!$E$2))))</f>
        <v>0</v>
      </c>
      <c r="J160" s="12"/>
      <c r="K160" s="11">
        <f>IF(J160="",0,IF(J160="優勝",[2]点数換算表!$B$3,IF(J160="準優勝",[2]点数換算表!$C$3,IF(J160="ベスト4",[2]点数換算表!$D$3,[2]点数換算表!$E$3))))</f>
        <v>0</v>
      </c>
      <c r="L160" s="12"/>
      <c r="M160" s="11">
        <f>IF(L160="",0,IF(L160="優勝",[2]点数換算表!$B$4,IF(L160="準優勝",[2]点数換算表!$C$4,IF(L160="ベスト4",[2]点数換算表!$D$4,IF(L160="ベスト8",[2]点数換算表!$E$4,IF(L160="ベスト16",[2]点数換算表!$F$4,""))))))</f>
        <v>0</v>
      </c>
      <c r="N160" s="12"/>
      <c r="O160" s="11">
        <f>IF(N160="",0,IF(N160="優勝",[7]点数換算表!$B$5,IF(N160="準優勝",[7]点数換算表!$C$5,IF(N160="ベスト4",[7]点数換算表!$D$5,IF(N160="ベスト8",[7]点数換算表!$E$5,IF(N160="ベスト16",[7]点数換算表!$F$5,IF(N160="ベスト32",[7]点数換算表!$G$5,"")))))))</f>
        <v>0</v>
      </c>
      <c r="P160" s="12"/>
      <c r="Q160" s="11">
        <f>IF(P160="",0,IF(P160="優勝",[2]点数換算表!$B$6,IF(P160="準優勝",[2]点数換算表!$C$6,IF(P160="ベスト4",[2]点数換算表!$D$6,IF(P160="ベスト8",[2]点数換算表!$E$6,IF(P160="ベスト16",[2]点数換算表!$F$6,IF(P160="ベスト32",[2]点数換算表!$G$6,"")))))))</f>
        <v>0</v>
      </c>
      <c r="R160" s="12"/>
      <c r="S160" s="11">
        <f>IF(R160="",0,IF(R160="優勝",[2]点数換算表!$B$7,IF(R160="準優勝",[2]点数換算表!$C$7,IF(R160="ベスト4",[2]点数換算表!$D$7,IF(R160="ベスト8",[2]点数換算表!$E$7,[2]点数換算表!$F$7)))))</f>
        <v>0</v>
      </c>
      <c r="T160" s="12"/>
      <c r="U160" s="11">
        <f>IF(T160="",0,IF(T160="優勝",[2]点数換算表!$B$8,IF(T160="準優勝",[2]点数換算表!$C$8,IF(T160="ベスト4",[2]点数換算表!$D$8,IF(T160="ベスト8",[2]点数換算表!$E$8,[2]点数換算表!$F$8)))))</f>
        <v>0</v>
      </c>
      <c r="V160" s="12"/>
      <c r="W160" s="23">
        <f>IF(V160="",0,IF(V160="優勝",[2]点数換算表!$B$13,IF(V160="準優勝",[2]点数換算表!$C$13,IF(V160="ベスト4",[2]点数換算表!$D$13,[2]点数換算表!$E$13))))</f>
        <v>0</v>
      </c>
      <c r="X160" s="12"/>
      <c r="Y160" s="11">
        <f>IF(X160="",0,IF(X160="優勝",[2]点数換算表!$B$14,IF(X160="準優勝",[2]点数換算表!$C$14,IF(X160="ベスト4",[2]点数換算表!$D$14,[2]点数換算表!$E$14))))</f>
        <v>0</v>
      </c>
      <c r="Z160" s="12" t="s">
        <v>9</v>
      </c>
      <c r="AA160" s="11">
        <f>IF(Z160="",0,IF(Z160="優勝",[2]点数換算表!$B$15,IF(Z160="準優勝",[2]点数換算表!$C$15,IF(Z160="ベスト4",[2]点数換算表!$D$15,IF(Z160="ベスト8",[2]点数換算表!$E$15,IF(Z160="ベスト16",[2]点数換算表!$F$15,""))))))</f>
        <v>32</v>
      </c>
      <c r="AB160" s="12"/>
      <c r="AC160" s="11">
        <f>IF(AB160="",0,IF(AB160="優勝",[2]点数換算表!$B$16,IF(AB160="準優勝",[2]点数換算表!$C$16,IF(AB160="ベスト4",[2]点数換算表!$D$16,IF(AB160="ベスト8",[2]点数換算表!$E$16,IF(AB160="ベスト16",[2]点数換算表!$F$16,IF(AB160="ベスト32",[2]点数換算表!$G$16,"")))))))</f>
        <v>0</v>
      </c>
      <c r="AD160" s="12"/>
      <c r="AE160" s="11">
        <f>IF(AD160="",0,IF(AD160="優勝",[2]点数換算表!$B$17,IF(AD160="準優勝",[2]点数換算表!$C$17,IF(AD160="ベスト4",[2]点数換算表!$D$17,IF(AD160="ベスト8",[2]点数換算表!$E$17,IF(AD160="ベスト16",[2]点数換算表!$F$17,IF(AD160="ベスト32",[2]点数換算表!$G$17,"")))))))</f>
        <v>0</v>
      </c>
      <c r="AF160" s="12"/>
      <c r="AG160" s="11">
        <f>IF(AF160="",0,IF(AF160="優勝",[2]点数換算表!$B$18,IF(AF160="準優勝",[2]点数換算表!$C$18,IF(AF160="ベスト4",[2]点数換算表!$D$18,IF(AF160="ベスト8",[2]点数換算表!$E$18,[2]点数換算表!$F$18)))))</f>
        <v>0</v>
      </c>
      <c r="AH160" s="12"/>
      <c r="AI160" s="11">
        <f>IF(AH160="",0,IF(AH160="優勝",[2]点数換算表!$B$19,IF(AH160="準優勝",[2]点数換算表!$C$19,IF(AH160="ベスト4",[2]点数換算表!$D$19,IF(AH160="ベスト8",[2]点数換算表!$E$19,[2]点数換算表!$F$19)))))</f>
        <v>0</v>
      </c>
    </row>
    <row r="161" spans="1:35">
      <c r="A161" s="13">
        <v>158</v>
      </c>
      <c r="B161" s="12" t="s">
        <v>52</v>
      </c>
      <c r="C161" s="12" t="s">
        <v>44</v>
      </c>
      <c r="D161" s="12">
        <v>2</v>
      </c>
      <c r="E161" s="16" t="s">
        <v>177</v>
      </c>
      <c r="F161" s="26" t="s">
        <v>539</v>
      </c>
      <c r="G161" s="11">
        <f t="shared" si="3"/>
        <v>20</v>
      </c>
      <c r="H161" s="12"/>
      <c r="I161" s="23">
        <f>IF(H161="",0,IF(H161="優勝",[2]点数換算表!$B$2,IF(H161="準優勝",[2]点数換算表!$C$2,IF(H161="ベスト4",[2]点数換算表!$D$2,[2]点数換算表!$E$2))))</f>
        <v>0</v>
      </c>
      <c r="J161" s="12"/>
      <c r="K161" s="11">
        <f>IF(J161="",0,IF(J161="優勝",[2]点数換算表!$B$3,IF(J161="準優勝",[2]点数換算表!$C$3,IF(J161="ベスト4",[2]点数換算表!$D$3,[2]点数換算表!$E$3))))</f>
        <v>0</v>
      </c>
      <c r="L161" s="12" t="s">
        <v>7</v>
      </c>
      <c r="M161" s="11">
        <f>IF(L161="",0,IF(L161="優勝",[2]点数換算表!$B$4,IF(L161="準優勝",[2]点数換算表!$C$4,IF(L161="ベスト4",[2]点数換算表!$D$4,IF(L161="ベスト8",[2]点数換算表!$E$4,IF(L161="ベスト16",[2]点数換算表!$F$4,""))))))</f>
        <v>20</v>
      </c>
      <c r="N161" s="12"/>
      <c r="O161" s="11">
        <f>IF(N161="",0,IF(N161="優勝",点数換算表!$B$5,IF(N161="準優勝",点数換算表!$C$5,IF(N161="ベスト4",点数換算表!$D$5,IF(N161="ベスト8",点数換算表!$E$5,IF(N161="ベスト16",点数換算表!$F$5,IF(N161="ベスト32",点数換算表!$G$5,"")))))))</f>
        <v>0</v>
      </c>
      <c r="P161" s="12"/>
      <c r="Q161" s="11">
        <f>IF(P161="",0,IF(P161="優勝",[2]点数換算表!$B$6,IF(P161="準優勝",[2]点数換算表!$C$6,IF(P161="ベスト4",[2]点数換算表!$D$6,IF(P161="ベスト8",[2]点数換算表!$E$6,IF(P161="ベスト16",[2]点数換算表!$F$6,IF(P161="ベスト32",[2]点数換算表!$G$6,"")))))))</f>
        <v>0</v>
      </c>
      <c r="R161" s="12"/>
      <c r="S161" s="11">
        <f>IF(R161="",0,IF(R161="優勝",[2]点数換算表!$B$7,IF(R161="準優勝",[2]点数換算表!$C$7,IF(R161="ベスト4",[2]点数換算表!$D$7,IF(R161="ベスト8",[2]点数換算表!$E$7,[2]点数換算表!$F$7)))))</f>
        <v>0</v>
      </c>
      <c r="T161" s="12"/>
      <c r="U161" s="11">
        <f>IF(T161="",0,IF(T161="優勝",[2]点数換算表!$B$8,IF(T161="準優勝",[2]点数換算表!$C$8,IF(T161="ベスト4",[2]点数換算表!$D$8,IF(T161="ベスト8",[2]点数換算表!$E$8,[2]点数換算表!$F$8)))))</f>
        <v>0</v>
      </c>
      <c r="V161" s="12"/>
      <c r="W161" s="23">
        <f>IF(V161="",0,IF(V161="優勝",[2]点数換算表!$B$13,IF(V161="準優勝",[2]点数換算表!$C$13,IF(V161="ベスト4",[2]点数換算表!$D$13,[2]点数換算表!$E$13))))</f>
        <v>0</v>
      </c>
      <c r="X161" s="12"/>
      <c r="Y161" s="11">
        <f>IF(X161="",0,IF(X161="優勝",[2]点数換算表!$B$14,IF(X161="準優勝",[2]点数換算表!$C$14,IF(X161="ベスト4",[2]点数換算表!$D$14,[2]点数換算表!$E$14))))</f>
        <v>0</v>
      </c>
      <c r="Z161" s="12"/>
      <c r="AA161" s="11">
        <f>IF(Z161="",0,IF(Z161="優勝",[2]点数換算表!$B$15,IF(Z161="準優勝",[2]点数換算表!$C$15,IF(Z161="ベスト4",[2]点数換算表!$D$15,IF(Z161="ベスト8",[2]点数換算表!$E$15,IF(Z161="ベスト16",[2]点数換算表!$F$15,""))))))</f>
        <v>0</v>
      </c>
      <c r="AB161" s="12"/>
      <c r="AC161" s="11">
        <f>IF(AB161="",0,IF(AB161="優勝",[2]点数換算表!$B$16,IF(AB161="準優勝",[2]点数換算表!$C$16,IF(AB161="ベスト4",[2]点数換算表!$D$16,IF(AB161="ベスト8",[2]点数換算表!$E$16,IF(AB161="ベスト16",[2]点数換算表!$F$16,IF(AB161="ベスト32",[2]点数換算表!$G$16,"")))))))</f>
        <v>0</v>
      </c>
      <c r="AD161" s="12"/>
      <c r="AE161" s="11">
        <f>IF(AD161="",0,IF(AD161="優勝",[2]点数換算表!$B$17,IF(AD161="準優勝",[2]点数換算表!$C$17,IF(AD161="ベスト4",[2]点数換算表!$D$17,IF(AD161="ベスト8",[2]点数換算表!$E$17,IF(AD161="ベスト16",[2]点数換算表!$F$17,IF(AD161="ベスト32",[2]点数換算表!$G$17,"")))))))</f>
        <v>0</v>
      </c>
      <c r="AF161" s="12"/>
      <c r="AG161" s="11">
        <f>IF(AF161="",0,IF(AF161="優勝",[2]点数換算表!$B$18,IF(AF161="準優勝",[2]点数換算表!$C$18,IF(AF161="ベスト4",[2]点数換算表!$D$18,IF(AF161="ベスト8",[2]点数換算表!$E$18,[2]点数換算表!$F$18)))))</f>
        <v>0</v>
      </c>
      <c r="AH161" s="12"/>
      <c r="AI161" s="11">
        <f>IF(AH161="",0,IF(AH161="優勝",[2]点数換算表!$B$19,IF(AH161="準優勝",[2]点数換算表!$C$19,IF(AH161="ベスト4",[2]点数換算表!$D$19,IF(AH161="ベスト8",[2]点数換算表!$E$19,[2]点数換算表!$F$19)))))</f>
        <v>0</v>
      </c>
    </row>
    <row r="162" spans="1:35">
      <c r="A162" s="13">
        <v>159</v>
      </c>
      <c r="B162" s="12" t="s">
        <v>364</v>
      </c>
      <c r="C162" s="12" t="s">
        <v>332</v>
      </c>
      <c r="D162" s="12">
        <v>3</v>
      </c>
      <c r="E162" s="21" t="s">
        <v>333</v>
      </c>
      <c r="F162" s="27" t="s">
        <v>540</v>
      </c>
      <c r="G162" s="11">
        <f t="shared" si="3"/>
        <v>20</v>
      </c>
      <c r="H162" s="12"/>
      <c r="I162" s="23">
        <f>IF(H162="",0,IF(H162="優勝",[2]点数換算表!$B$2,IF(H162="準優勝",[2]点数換算表!$C$2,IF(H162="ベスト4",[2]点数換算表!$D$2,[2]点数換算表!$E$2))))</f>
        <v>0</v>
      </c>
      <c r="J162" s="12"/>
      <c r="K162" s="11">
        <f>IF(J162="",0,IF(J162="優勝",[2]点数換算表!$B$3,IF(J162="準優勝",[2]点数換算表!$C$3,IF(J162="ベスト4",[2]点数換算表!$D$3,[2]点数換算表!$E$3))))</f>
        <v>0</v>
      </c>
      <c r="L162" s="12" t="s">
        <v>7</v>
      </c>
      <c r="M162" s="11">
        <f>IF(L162="",0,IF(L162="優勝",[2]点数換算表!$B$4,IF(L162="準優勝",[2]点数換算表!$C$4,IF(L162="ベスト4",[2]点数換算表!$D$4,IF(L162="ベスト8",[2]点数換算表!$E$4,IF(L162="ベスト16",[2]点数換算表!$F$4,""))))))</f>
        <v>20</v>
      </c>
      <c r="N162" s="12"/>
      <c r="O162" s="11">
        <f>IF(N162="",0,IF(N162="優勝",[1]点数換算表!$B$5,IF(N162="準優勝",[1]点数換算表!$C$5,IF(N162="ベスト4",[1]点数換算表!$D$5,IF(N162="ベスト8",[1]点数換算表!$E$5,IF(N162="ベスト16",[1]点数換算表!$F$5,IF(N162="ベスト32",[1]点数換算表!$G$5,"")))))))</f>
        <v>0</v>
      </c>
      <c r="P162" s="12"/>
      <c r="Q162" s="11">
        <f>IF(P162="",0,IF(P162="優勝",[2]点数換算表!$B$6,IF(P162="準優勝",[2]点数換算表!$C$6,IF(P162="ベスト4",[2]点数換算表!$D$6,IF(P162="ベスト8",[2]点数換算表!$E$6,IF(P162="ベスト16",[2]点数換算表!$F$6,IF(P162="ベスト32",[2]点数換算表!$G$6,"")))))))</f>
        <v>0</v>
      </c>
      <c r="R162" s="12"/>
      <c r="S162" s="11">
        <f>IF(R162="",0,IF(R162="優勝",[2]点数換算表!$B$7,IF(R162="準優勝",[2]点数換算表!$C$7,IF(R162="ベスト4",[2]点数換算表!$D$7,IF(R162="ベスト8",[2]点数換算表!$E$7,[2]点数換算表!$F$7)))))</f>
        <v>0</v>
      </c>
      <c r="T162" s="12"/>
      <c r="U162" s="11">
        <f>IF(T162="",0,IF(T162="優勝",[2]点数換算表!$B$8,IF(T162="準優勝",[2]点数換算表!$C$8,IF(T162="ベスト4",[2]点数換算表!$D$8,IF(T162="ベスト8",[2]点数換算表!$E$8,[2]点数換算表!$F$8)))))</f>
        <v>0</v>
      </c>
      <c r="V162" s="12"/>
      <c r="W162" s="23">
        <f>IF(V162="",0,IF(V162="優勝",[2]点数換算表!$B$13,IF(V162="準優勝",[2]点数換算表!$C$13,IF(V162="ベスト4",[2]点数換算表!$D$13,[2]点数換算表!$E$13))))</f>
        <v>0</v>
      </c>
      <c r="X162" s="12"/>
      <c r="Y162" s="11">
        <f>IF(X162="",0,IF(X162="優勝",[2]点数換算表!$B$14,IF(X162="準優勝",[2]点数換算表!$C$14,IF(X162="ベスト4",[2]点数換算表!$D$14,[2]点数換算表!$E$14))))</f>
        <v>0</v>
      </c>
      <c r="Z162" s="12"/>
      <c r="AA162" s="11">
        <f>IF(Z162="",0,IF(Z162="優勝",[2]点数換算表!$B$15,IF(Z162="準優勝",[2]点数換算表!$C$15,IF(Z162="ベスト4",[2]点数換算表!$D$15,IF(Z162="ベスト8",[2]点数換算表!$E$15,IF(Z162="ベスト16",[2]点数換算表!$F$15,""))))))</f>
        <v>0</v>
      </c>
      <c r="AB162" s="12"/>
      <c r="AC162" s="11">
        <f>IF(AB162="",0,IF(AB162="優勝",[2]点数換算表!$B$16,IF(AB162="準優勝",[2]点数換算表!$C$16,IF(AB162="ベスト4",[2]点数換算表!$D$16,IF(AB162="ベスト8",[2]点数換算表!$E$16,IF(AB162="ベスト16",[2]点数換算表!$F$16,IF(AB162="ベスト32",[2]点数換算表!$G$16,"")))))))</f>
        <v>0</v>
      </c>
      <c r="AD162" s="12"/>
      <c r="AE162" s="11">
        <f>IF(AD162="",0,IF(AD162="優勝",[2]点数換算表!$B$17,IF(AD162="準優勝",[2]点数換算表!$C$17,IF(AD162="ベスト4",[2]点数換算表!$D$17,IF(AD162="ベスト8",[2]点数換算表!$E$17,IF(AD162="ベスト16",[2]点数換算表!$F$17,IF(AD162="ベスト32",[2]点数換算表!$G$17,"")))))))</f>
        <v>0</v>
      </c>
      <c r="AF162" s="12"/>
      <c r="AG162" s="11">
        <f>IF(AF162="",0,IF(AF162="優勝",[2]点数換算表!$B$18,IF(AF162="準優勝",[2]点数換算表!$C$18,IF(AF162="ベスト4",[2]点数換算表!$D$18,IF(AF162="ベスト8",[2]点数換算表!$E$18,[2]点数換算表!$F$18)))))</f>
        <v>0</v>
      </c>
      <c r="AH162" s="12"/>
      <c r="AI162" s="11">
        <f>IF(AH162="",0,IF(AH162="優勝",[2]点数換算表!$B$19,IF(AH162="準優勝",[2]点数換算表!$C$19,IF(AH162="ベスト4",[2]点数換算表!$D$19,IF(AH162="ベスト8",[2]点数換算表!$E$19,[2]点数換算表!$F$19)))))</f>
        <v>0</v>
      </c>
    </row>
    <row r="163" spans="1:35">
      <c r="A163" s="13">
        <v>160</v>
      </c>
      <c r="B163" s="12" t="s">
        <v>365</v>
      </c>
      <c r="C163" s="12" t="s">
        <v>332</v>
      </c>
      <c r="D163" s="12">
        <v>3</v>
      </c>
      <c r="E163" s="21" t="s">
        <v>333</v>
      </c>
      <c r="F163" s="27" t="s">
        <v>540</v>
      </c>
      <c r="G163" s="11">
        <f t="shared" si="3"/>
        <v>20</v>
      </c>
      <c r="H163" s="12"/>
      <c r="I163" s="23">
        <f>IF(H163="",0,IF(H163="優勝",[2]点数換算表!$B$2,IF(H163="準優勝",[2]点数換算表!$C$2,IF(H163="ベスト4",[2]点数換算表!$D$2,[2]点数換算表!$E$2))))</f>
        <v>0</v>
      </c>
      <c r="J163" s="12"/>
      <c r="K163" s="11">
        <f>IF(J163="",0,IF(J163="優勝",[2]点数換算表!$B$3,IF(J163="準優勝",[2]点数換算表!$C$3,IF(J163="ベスト4",[2]点数換算表!$D$3,[2]点数換算表!$E$3))))</f>
        <v>0</v>
      </c>
      <c r="L163" s="12" t="s">
        <v>7</v>
      </c>
      <c r="M163" s="11">
        <f>IF(L163="",0,IF(L163="優勝",[2]点数換算表!$B$4,IF(L163="準優勝",[2]点数換算表!$C$4,IF(L163="ベスト4",[2]点数換算表!$D$4,IF(L163="ベスト8",[2]点数換算表!$E$4,IF(L163="ベスト16",[2]点数換算表!$F$4,""))))))</f>
        <v>20</v>
      </c>
      <c r="N163" s="12"/>
      <c r="O163" s="11">
        <f>IF(N163="",0,IF(N163="優勝",[1]点数換算表!$B$5,IF(N163="準優勝",[1]点数換算表!$C$5,IF(N163="ベスト4",[1]点数換算表!$D$5,IF(N163="ベスト8",[1]点数換算表!$E$5,IF(N163="ベスト16",[1]点数換算表!$F$5,IF(N163="ベスト32",[1]点数換算表!$G$5,"")))))))</f>
        <v>0</v>
      </c>
      <c r="P163" s="12"/>
      <c r="Q163" s="11">
        <f>IF(P163="",0,IF(P163="優勝",[2]点数換算表!$B$6,IF(P163="準優勝",[2]点数換算表!$C$6,IF(P163="ベスト4",[2]点数換算表!$D$6,IF(P163="ベスト8",[2]点数換算表!$E$6,IF(P163="ベスト16",[2]点数換算表!$F$6,IF(P163="ベスト32",[2]点数換算表!$G$6,"")))))))</f>
        <v>0</v>
      </c>
      <c r="R163" s="12"/>
      <c r="S163" s="11">
        <f>IF(R163="",0,IF(R163="優勝",[2]点数換算表!$B$7,IF(R163="準優勝",[2]点数換算表!$C$7,IF(R163="ベスト4",[2]点数換算表!$D$7,IF(R163="ベスト8",[2]点数換算表!$E$7,[2]点数換算表!$F$7)))))</f>
        <v>0</v>
      </c>
      <c r="T163" s="12"/>
      <c r="U163" s="11">
        <f>IF(T163="",0,IF(T163="優勝",[2]点数換算表!$B$8,IF(T163="準優勝",[2]点数換算表!$C$8,IF(T163="ベスト4",[2]点数換算表!$D$8,IF(T163="ベスト8",[2]点数換算表!$E$8,[2]点数換算表!$F$8)))))</f>
        <v>0</v>
      </c>
      <c r="V163" s="12"/>
      <c r="W163" s="23">
        <f>IF(V163="",0,IF(V163="優勝",[2]点数換算表!$B$13,IF(V163="準優勝",[2]点数換算表!$C$13,IF(V163="ベスト4",[2]点数換算表!$D$13,[2]点数換算表!$E$13))))</f>
        <v>0</v>
      </c>
      <c r="X163" s="12"/>
      <c r="Y163" s="11">
        <f>IF(X163="",0,IF(X163="優勝",[2]点数換算表!$B$14,IF(X163="準優勝",[2]点数換算表!$C$14,IF(X163="ベスト4",[2]点数換算表!$D$14,[2]点数換算表!$E$14))))</f>
        <v>0</v>
      </c>
      <c r="Z163" s="12"/>
      <c r="AA163" s="11">
        <f>IF(Z163="",0,IF(Z163="優勝",[2]点数換算表!$B$15,IF(Z163="準優勝",[2]点数換算表!$C$15,IF(Z163="ベスト4",[2]点数換算表!$D$15,IF(Z163="ベスト8",[2]点数換算表!$E$15,IF(Z163="ベスト16",[2]点数換算表!$F$15,""))))))</f>
        <v>0</v>
      </c>
      <c r="AB163" s="12"/>
      <c r="AC163" s="11">
        <f>IF(AB163="",0,IF(AB163="優勝",[2]点数換算表!$B$16,IF(AB163="準優勝",[2]点数換算表!$C$16,IF(AB163="ベスト4",[2]点数換算表!$D$16,IF(AB163="ベスト8",[2]点数換算表!$E$16,IF(AB163="ベスト16",[2]点数換算表!$F$16,IF(AB163="ベスト32",[2]点数換算表!$G$16,"")))))))</f>
        <v>0</v>
      </c>
      <c r="AD163" s="12"/>
      <c r="AE163" s="11">
        <f>IF(AD163="",0,IF(AD163="優勝",[2]点数換算表!$B$17,IF(AD163="準優勝",[2]点数換算表!$C$17,IF(AD163="ベスト4",[2]点数換算表!$D$17,IF(AD163="ベスト8",[2]点数換算表!$E$17,IF(AD163="ベスト16",[2]点数換算表!$F$17,IF(AD163="ベスト32",[2]点数換算表!$G$17,"")))))))</f>
        <v>0</v>
      </c>
      <c r="AF163" s="12"/>
      <c r="AG163" s="11">
        <f>IF(AF163="",0,IF(AF163="優勝",[2]点数換算表!$B$18,IF(AF163="準優勝",[2]点数換算表!$C$18,IF(AF163="ベスト4",[2]点数換算表!$D$18,IF(AF163="ベスト8",[2]点数換算表!$E$18,[2]点数換算表!$F$18)))))</f>
        <v>0</v>
      </c>
      <c r="AH163" s="12"/>
      <c r="AI163" s="11">
        <f>IF(AH163="",0,IF(AH163="優勝",[2]点数換算表!$B$19,IF(AH163="準優勝",[2]点数換算表!$C$19,IF(AH163="ベスト4",[2]点数換算表!$D$19,IF(AH163="ベスト8",[2]点数換算表!$E$19,[2]点数換算表!$F$19)))))</f>
        <v>0</v>
      </c>
    </row>
    <row r="164" spans="1:35">
      <c r="A164" s="13">
        <v>161</v>
      </c>
      <c r="B164" s="12" t="s">
        <v>367</v>
      </c>
      <c r="C164" s="12" t="s">
        <v>334</v>
      </c>
      <c r="D164" s="12">
        <v>1</v>
      </c>
      <c r="E164" s="21" t="s">
        <v>333</v>
      </c>
      <c r="F164" s="27" t="s">
        <v>540</v>
      </c>
      <c r="G164" s="11">
        <f t="shared" si="3"/>
        <v>20</v>
      </c>
      <c r="H164" s="12"/>
      <c r="I164" s="23">
        <f>IF(H164="",0,IF(H164="優勝",[2]点数換算表!$B$2,IF(H164="準優勝",[2]点数換算表!$C$2,IF(H164="ベスト4",[2]点数換算表!$D$2,[2]点数換算表!$E$2))))</f>
        <v>0</v>
      </c>
      <c r="J164" s="12"/>
      <c r="K164" s="11">
        <f>IF(J164="",0,IF(J164="優勝",[2]点数換算表!$B$3,IF(J164="準優勝",[2]点数換算表!$C$3,IF(J164="ベスト4",[2]点数換算表!$D$3,[2]点数換算表!$E$3))))</f>
        <v>0</v>
      </c>
      <c r="L164" s="12" t="s">
        <v>7</v>
      </c>
      <c r="M164" s="11">
        <f>IF(L164="",0,IF(L164="優勝",[2]点数換算表!$B$4,IF(L164="準優勝",[2]点数換算表!$C$4,IF(L164="ベスト4",[2]点数換算表!$D$4,IF(L164="ベスト8",[2]点数換算表!$E$4,IF(L164="ベスト16",[2]点数換算表!$F$4,""))))))</f>
        <v>20</v>
      </c>
      <c r="N164" s="12"/>
      <c r="O164" s="11">
        <f>IF(N164="",0,IF(N164="優勝",[1]点数換算表!$B$5,IF(N164="準優勝",[1]点数換算表!$C$5,IF(N164="ベスト4",[1]点数換算表!$D$5,IF(N164="ベスト8",[1]点数換算表!$E$5,IF(N164="ベスト16",[1]点数換算表!$F$5,IF(N164="ベスト32",[1]点数換算表!$G$5,"")))))))</f>
        <v>0</v>
      </c>
      <c r="P164" s="12"/>
      <c r="Q164" s="11">
        <f>IF(P164="",0,IF(P164="優勝",[2]点数換算表!$B$6,IF(P164="準優勝",[2]点数換算表!$C$6,IF(P164="ベスト4",[2]点数換算表!$D$6,IF(P164="ベスト8",[2]点数換算表!$E$6,IF(P164="ベスト16",[2]点数換算表!$F$6,IF(P164="ベスト32",[2]点数換算表!$G$6,"")))))))</f>
        <v>0</v>
      </c>
      <c r="R164" s="12"/>
      <c r="S164" s="11">
        <f>IF(R164="",0,IF(R164="優勝",[2]点数換算表!$B$7,IF(R164="準優勝",[2]点数換算表!$C$7,IF(R164="ベスト4",[2]点数換算表!$D$7,IF(R164="ベスト8",[2]点数換算表!$E$7,[2]点数換算表!$F$7)))))</f>
        <v>0</v>
      </c>
      <c r="T164" s="12"/>
      <c r="U164" s="11">
        <f>IF(T164="",0,IF(T164="優勝",[2]点数換算表!$B$8,IF(T164="準優勝",[2]点数換算表!$C$8,IF(T164="ベスト4",[2]点数換算表!$D$8,IF(T164="ベスト8",[2]点数換算表!$E$8,[2]点数換算表!$F$8)))))</f>
        <v>0</v>
      </c>
      <c r="V164" s="12"/>
      <c r="W164" s="23">
        <f>IF(V164="",0,IF(V164="優勝",[2]点数換算表!$B$13,IF(V164="準優勝",[2]点数換算表!$C$13,IF(V164="ベスト4",[2]点数換算表!$D$13,[2]点数換算表!$E$13))))</f>
        <v>0</v>
      </c>
      <c r="X164" s="12"/>
      <c r="Y164" s="11">
        <f>IF(X164="",0,IF(X164="優勝",[2]点数換算表!$B$14,IF(X164="準優勝",[2]点数換算表!$C$14,IF(X164="ベスト4",[2]点数換算表!$D$14,[2]点数換算表!$E$14))))</f>
        <v>0</v>
      </c>
      <c r="Z164" s="12"/>
      <c r="AA164" s="11">
        <f>IF(Z164="",0,IF(Z164="優勝",[2]点数換算表!$B$15,IF(Z164="準優勝",[2]点数換算表!$C$15,IF(Z164="ベスト4",[2]点数換算表!$D$15,IF(Z164="ベスト8",[2]点数換算表!$E$15,IF(Z164="ベスト16",[2]点数換算表!$F$15,""))))))</f>
        <v>0</v>
      </c>
      <c r="AB164" s="12"/>
      <c r="AC164" s="11">
        <f>IF(AB164="",0,IF(AB164="優勝",[2]点数換算表!$B$16,IF(AB164="準優勝",[2]点数換算表!$C$16,IF(AB164="ベスト4",[2]点数換算表!$D$16,IF(AB164="ベスト8",[2]点数換算表!$E$16,IF(AB164="ベスト16",[2]点数換算表!$F$16,IF(AB164="ベスト32",[2]点数換算表!$G$16,"")))))))</f>
        <v>0</v>
      </c>
      <c r="AD164" s="12"/>
      <c r="AE164" s="11">
        <f>IF(AD164="",0,IF(AD164="優勝",[2]点数換算表!$B$17,IF(AD164="準優勝",[2]点数換算表!$C$17,IF(AD164="ベスト4",[2]点数換算表!$D$17,IF(AD164="ベスト8",[2]点数換算表!$E$17,IF(AD164="ベスト16",[2]点数換算表!$F$17,IF(AD164="ベスト32",[2]点数換算表!$G$17,"")))))))</f>
        <v>0</v>
      </c>
      <c r="AF164" s="12"/>
      <c r="AG164" s="11">
        <f>IF(AF164="",0,IF(AF164="優勝",[2]点数換算表!$B$18,IF(AF164="準優勝",[2]点数換算表!$C$18,IF(AF164="ベスト4",[2]点数換算表!$D$18,IF(AF164="ベスト8",[2]点数換算表!$E$18,[2]点数換算表!$F$18)))))</f>
        <v>0</v>
      </c>
      <c r="AH164" s="12"/>
      <c r="AI164" s="11">
        <f>IF(AH164="",0,IF(AH164="優勝",[2]点数換算表!$B$19,IF(AH164="準優勝",[2]点数換算表!$C$19,IF(AH164="ベスト4",[2]点数換算表!$D$19,IF(AH164="ベスト8",[2]点数換算表!$E$19,[2]点数換算表!$F$19)))))</f>
        <v>0</v>
      </c>
    </row>
    <row r="165" spans="1:35">
      <c r="A165" s="13">
        <v>162</v>
      </c>
      <c r="B165" s="12" t="s">
        <v>337</v>
      </c>
      <c r="C165" s="12" t="s">
        <v>332</v>
      </c>
      <c r="D165" s="12">
        <v>3</v>
      </c>
      <c r="E165" s="21" t="s">
        <v>333</v>
      </c>
      <c r="F165" s="27" t="s">
        <v>540</v>
      </c>
      <c r="G165" s="11">
        <f t="shared" si="3"/>
        <v>20</v>
      </c>
      <c r="H165" s="12"/>
      <c r="I165" s="23">
        <f>IF(H165="",0,IF(H165="優勝",[2]点数換算表!$B$2,IF(H165="準優勝",[2]点数換算表!$C$2,IF(H165="ベスト4",[2]点数換算表!$D$2,[2]点数換算表!$E$2))))</f>
        <v>0</v>
      </c>
      <c r="J165" s="12"/>
      <c r="K165" s="11">
        <f>IF(J165="",0,IF(J165="優勝",[2]点数換算表!$B$3,IF(J165="準優勝",[2]点数換算表!$C$3,IF(J165="ベスト4",[2]点数換算表!$D$3,[2]点数換算表!$E$3))))</f>
        <v>0</v>
      </c>
      <c r="L165" s="12" t="s">
        <v>7</v>
      </c>
      <c r="M165" s="11">
        <f>IF(L165="",0,IF(L165="優勝",[2]点数換算表!$B$4,IF(L165="準優勝",[2]点数換算表!$C$4,IF(L165="ベスト4",[2]点数換算表!$D$4,IF(L165="ベスト8",[2]点数換算表!$E$4,IF(L165="ベスト16",[2]点数換算表!$F$4,""))))))</f>
        <v>20</v>
      </c>
      <c r="N165" s="12"/>
      <c r="O165" s="11">
        <f>IF(N165="",0,IF(N165="優勝",[1]点数換算表!$B$5,IF(N165="準優勝",[1]点数換算表!$C$5,IF(N165="ベスト4",[1]点数換算表!$D$5,IF(N165="ベスト8",[1]点数換算表!$E$5,IF(N165="ベスト16",[1]点数換算表!$F$5,IF(N165="ベスト32",[1]点数換算表!$G$5,"")))))))</f>
        <v>0</v>
      </c>
      <c r="P165" s="12"/>
      <c r="Q165" s="11">
        <f>IF(P165="",0,IF(P165="優勝",[2]点数換算表!$B$6,IF(P165="準優勝",[2]点数換算表!$C$6,IF(P165="ベスト4",[2]点数換算表!$D$6,IF(P165="ベスト8",[2]点数換算表!$E$6,IF(P165="ベスト16",[2]点数換算表!$F$6,IF(P165="ベスト32",[2]点数換算表!$G$6,"")))))))</f>
        <v>0</v>
      </c>
      <c r="R165" s="12"/>
      <c r="S165" s="11">
        <f>IF(R165="",0,IF(R165="優勝",[2]点数換算表!$B$7,IF(R165="準優勝",[2]点数換算表!$C$7,IF(R165="ベスト4",[2]点数換算表!$D$7,IF(R165="ベスト8",[2]点数換算表!$E$7,[2]点数換算表!$F$7)))))</f>
        <v>0</v>
      </c>
      <c r="T165" s="12"/>
      <c r="U165" s="11">
        <f>IF(T165="",0,IF(T165="優勝",[2]点数換算表!$B$8,IF(T165="準優勝",[2]点数換算表!$C$8,IF(T165="ベスト4",[2]点数換算表!$D$8,IF(T165="ベスト8",[2]点数換算表!$E$8,[2]点数換算表!$F$8)))))</f>
        <v>0</v>
      </c>
      <c r="V165" s="12"/>
      <c r="W165" s="23">
        <f>IF(V165="",0,IF(V165="優勝",[2]点数換算表!$B$13,IF(V165="準優勝",[2]点数換算表!$C$13,IF(V165="ベスト4",[2]点数換算表!$D$13,[2]点数換算表!$E$13))))</f>
        <v>0</v>
      </c>
      <c r="X165" s="12"/>
      <c r="Y165" s="11">
        <f>IF(X165="",0,IF(X165="優勝",[2]点数換算表!$B$14,IF(X165="準優勝",[2]点数換算表!$C$14,IF(X165="ベスト4",[2]点数換算表!$D$14,[2]点数換算表!$E$14))))</f>
        <v>0</v>
      </c>
      <c r="Z165" s="12"/>
      <c r="AA165" s="11">
        <f>IF(Z165="",0,IF(Z165="優勝",[2]点数換算表!$B$15,IF(Z165="準優勝",[2]点数換算表!$C$15,IF(Z165="ベスト4",[2]点数換算表!$D$15,IF(Z165="ベスト8",[2]点数換算表!$E$15,IF(Z165="ベスト16",[2]点数換算表!$F$15,""))))))</f>
        <v>0</v>
      </c>
      <c r="AB165" s="12"/>
      <c r="AC165" s="11">
        <f>IF(AB165="",0,IF(AB165="優勝",[2]点数換算表!$B$16,IF(AB165="準優勝",[2]点数換算表!$C$16,IF(AB165="ベスト4",[2]点数換算表!$D$16,IF(AB165="ベスト8",[2]点数換算表!$E$16,IF(AB165="ベスト16",[2]点数換算表!$F$16,IF(AB165="ベスト32",[2]点数換算表!$G$16,"")))))))</f>
        <v>0</v>
      </c>
      <c r="AD165" s="12"/>
      <c r="AE165" s="11">
        <f>IF(AD165="",0,IF(AD165="優勝",[2]点数換算表!$B$17,IF(AD165="準優勝",[2]点数換算表!$C$17,IF(AD165="ベスト4",[2]点数換算表!$D$17,IF(AD165="ベスト8",[2]点数換算表!$E$17,IF(AD165="ベスト16",[2]点数換算表!$F$17,IF(AD165="ベスト32",[2]点数換算表!$G$17,"")))))))</f>
        <v>0</v>
      </c>
      <c r="AF165" s="12"/>
      <c r="AG165" s="11">
        <f>IF(AF165="",0,IF(AF165="優勝",[2]点数換算表!$B$18,IF(AF165="準優勝",[2]点数換算表!$C$18,IF(AF165="ベスト4",[2]点数換算表!$D$18,IF(AF165="ベスト8",[2]点数換算表!$E$18,[2]点数換算表!$F$18)))))</f>
        <v>0</v>
      </c>
      <c r="AH165" s="12"/>
      <c r="AI165" s="11">
        <f>IF(AH165="",0,IF(AH165="優勝",[2]点数換算表!$B$19,IF(AH165="準優勝",[2]点数換算表!$C$19,IF(AH165="ベスト4",[2]点数換算表!$D$19,IF(AH165="ベスト8",[2]点数換算表!$E$19,[2]点数換算表!$F$19)))))</f>
        <v>0</v>
      </c>
    </row>
    <row r="166" spans="1:35">
      <c r="A166" s="13">
        <v>163</v>
      </c>
      <c r="B166" s="12" t="s">
        <v>368</v>
      </c>
      <c r="C166" s="12" t="s">
        <v>332</v>
      </c>
      <c r="D166" s="12">
        <v>3</v>
      </c>
      <c r="E166" s="21" t="s">
        <v>333</v>
      </c>
      <c r="F166" s="27" t="s">
        <v>540</v>
      </c>
      <c r="G166" s="11">
        <f t="shared" si="3"/>
        <v>20</v>
      </c>
      <c r="H166" s="12"/>
      <c r="I166" s="23">
        <f>IF(H166="",0,IF(H166="優勝",[2]点数換算表!$B$2,IF(H166="準優勝",[2]点数換算表!$C$2,IF(H166="ベスト4",[2]点数換算表!$D$2,[2]点数換算表!$E$2))))</f>
        <v>0</v>
      </c>
      <c r="J166" s="12"/>
      <c r="K166" s="11">
        <f>IF(J166="",0,IF(J166="優勝",[2]点数換算表!$B$3,IF(J166="準優勝",[2]点数換算表!$C$3,IF(J166="ベスト4",[2]点数換算表!$D$3,[2]点数換算表!$E$3))))</f>
        <v>0</v>
      </c>
      <c r="L166" s="12" t="s">
        <v>7</v>
      </c>
      <c r="M166" s="11">
        <f>IF(L166="",0,IF(L166="優勝",[2]点数換算表!$B$4,IF(L166="準優勝",[2]点数換算表!$C$4,IF(L166="ベスト4",[2]点数換算表!$D$4,IF(L166="ベスト8",[2]点数換算表!$E$4,IF(L166="ベスト16",[2]点数換算表!$F$4,""))))))</f>
        <v>20</v>
      </c>
      <c r="N166" s="12"/>
      <c r="O166" s="11">
        <f>IF(N166="",0,IF(N166="優勝",[1]点数換算表!$B$5,IF(N166="準優勝",[1]点数換算表!$C$5,IF(N166="ベスト4",[1]点数換算表!$D$5,IF(N166="ベスト8",[1]点数換算表!$E$5,IF(N166="ベスト16",[1]点数換算表!$F$5,IF(N166="ベスト32",[1]点数換算表!$G$5,"")))))))</f>
        <v>0</v>
      </c>
      <c r="P166" s="12"/>
      <c r="Q166" s="11">
        <f>IF(P166="",0,IF(P166="優勝",[2]点数換算表!$B$6,IF(P166="準優勝",[2]点数換算表!$C$6,IF(P166="ベスト4",[2]点数換算表!$D$6,IF(P166="ベスト8",[2]点数換算表!$E$6,IF(P166="ベスト16",[2]点数換算表!$F$6,IF(P166="ベスト32",[2]点数換算表!$G$6,"")))))))</f>
        <v>0</v>
      </c>
      <c r="R166" s="12"/>
      <c r="S166" s="11">
        <f>IF(R166="",0,IF(R166="優勝",[2]点数換算表!$B$7,IF(R166="準優勝",[2]点数換算表!$C$7,IF(R166="ベスト4",[2]点数換算表!$D$7,IF(R166="ベスト8",[2]点数換算表!$E$7,[2]点数換算表!$F$7)))))</f>
        <v>0</v>
      </c>
      <c r="T166" s="12"/>
      <c r="U166" s="11">
        <f>IF(T166="",0,IF(T166="優勝",[2]点数換算表!$B$8,IF(T166="準優勝",[2]点数換算表!$C$8,IF(T166="ベスト4",[2]点数換算表!$D$8,IF(T166="ベスト8",[2]点数換算表!$E$8,[2]点数換算表!$F$8)))))</f>
        <v>0</v>
      </c>
      <c r="V166" s="12"/>
      <c r="W166" s="23">
        <f>IF(V166="",0,IF(V166="優勝",[2]点数換算表!$B$13,IF(V166="準優勝",[2]点数換算表!$C$13,IF(V166="ベスト4",[2]点数換算表!$D$13,[2]点数換算表!$E$13))))</f>
        <v>0</v>
      </c>
      <c r="X166" s="12"/>
      <c r="Y166" s="11">
        <f>IF(X166="",0,IF(X166="優勝",[2]点数換算表!$B$14,IF(X166="準優勝",[2]点数換算表!$C$14,IF(X166="ベスト4",[2]点数換算表!$D$14,[2]点数換算表!$E$14))))</f>
        <v>0</v>
      </c>
      <c r="Z166" s="12"/>
      <c r="AA166" s="11">
        <f>IF(Z166="",0,IF(Z166="優勝",[2]点数換算表!$B$15,IF(Z166="準優勝",[2]点数換算表!$C$15,IF(Z166="ベスト4",[2]点数換算表!$D$15,IF(Z166="ベスト8",[2]点数換算表!$E$15,IF(Z166="ベスト16",[2]点数換算表!$F$15,""))))))</f>
        <v>0</v>
      </c>
      <c r="AB166" s="12"/>
      <c r="AC166" s="11">
        <f>IF(AB166="",0,IF(AB166="優勝",[2]点数換算表!$B$16,IF(AB166="準優勝",[2]点数換算表!$C$16,IF(AB166="ベスト4",[2]点数換算表!$D$16,IF(AB166="ベスト8",[2]点数換算表!$E$16,IF(AB166="ベスト16",[2]点数換算表!$F$16,IF(AB166="ベスト32",[2]点数換算表!$G$16,"")))))))</f>
        <v>0</v>
      </c>
      <c r="AD166" s="12"/>
      <c r="AE166" s="11">
        <f>IF(AD166="",0,IF(AD166="優勝",[2]点数換算表!$B$17,IF(AD166="準優勝",[2]点数換算表!$C$17,IF(AD166="ベスト4",[2]点数換算表!$D$17,IF(AD166="ベスト8",[2]点数換算表!$E$17,IF(AD166="ベスト16",[2]点数換算表!$F$17,IF(AD166="ベスト32",[2]点数換算表!$G$17,"")))))))</f>
        <v>0</v>
      </c>
      <c r="AF166" s="12"/>
      <c r="AG166" s="11">
        <f>IF(AF166="",0,IF(AF166="優勝",[2]点数換算表!$B$18,IF(AF166="準優勝",[2]点数換算表!$C$18,IF(AF166="ベスト4",[2]点数換算表!$D$18,IF(AF166="ベスト8",[2]点数換算表!$E$18,[2]点数換算表!$F$18)))))</f>
        <v>0</v>
      </c>
      <c r="AH166" s="12"/>
      <c r="AI166" s="11">
        <f>IF(AH166="",0,IF(AH166="優勝",[2]点数換算表!$B$19,IF(AH166="準優勝",[2]点数換算表!$C$19,IF(AH166="ベスト4",[2]点数換算表!$D$19,IF(AH166="ベスト8",[2]点数換算表!$E$19,[2]点数換算表!$F$19)))))</f>
        <v>0</v>
      </c>
    </row>
    <row r="167" spans="1:35">
      <c r="A167" s="13">
        <v>164</v>
      </c>
      <c r="B167" s="12" t="s">
        <v>339</v>
      </c>
      <c r="C167" s="12" t="s">
        <v>334</v>
      </c>
      <c r="D167" s="12">
        <v>1</v>
      </c>
      <c r="E167" s="21" t="s">
        <v>333</v>
      </c>
      <c r="F167" s="27" t="s">
        <v>540</v>
      </c>
      <c r="G167" s="11">
        <f t="shared" si="3"/>
        <v>20</v>
      </c>
      <c r="H167" s="12"/>
      <c r="I167" s="23">
        <f>IF(H167="",0,IF(H167="優勝",[2]点数換算表!$B$2,IF(H167="準優勝",[2]点数換算表!$C$2,IF(H167="ベスト4",[2]点数換算表!$D$2,[2]点数換算表!$E$2))))</f>
        <v>0</v>
      </c>
      <c r="J167" s="12"/>
      <c r="K167" s="11">
        <f>IF(J167="",0,IF(J167="優勝",[2]点数換算表!$B$3,IF(J167="準優勝",[2]点数換算表!$C$3,IF(J167="ベスト4",[2]点数換算表!$D$3,[2]点数換算表!$E$3))))</f>
        <v>0</v>
      </c>
      <c r="L167" s="12" t="s">
        <v>7</v>
      </c>
      <c r="M167" s="11">
        <f>IF(L167="",0,IF(L167="優勝",[2]点数換算表!$B$4,IF(L167="準優勝",[2]点数換算表!$C$4,IF(L167="ベスト4",[2]点数換算表!$D$4,IF(L167="ベスト8",[2]点数換算表!$E$4,IF(L167="ベスト16",[2]点数換算表!$F$4,""))))))</f>
        <v>20</v>
      </c>
      <c r="N167" s="12"/>
      <c r="O167" s="11">
        <f>IF(N167="",0,IF(N167="優勝",[1]点数換算表!$B$5,IF(N167="準優勝",[1]点数換算表!$C$5,IF(N167="ベスト4",[1]点数換算表!$D$5,IF(N167="ベスト8",[1]点数換算表!$E$5,IF(N167="ベスト16",[1]点数換算表!$F$5,IF(N167="ベスト32",[1]点数換算表!$G$5,"")))))))</f>
        <v>0</v>
      </c>
      <c r="P167" s="12"/>
      <c r="Q167" s="11">
        <f>IF(P167="",0,IF(P167="優勝",[2]点数換算表!$B$6,IF(P167="準優勝",[2]点数換算表!$C$6,IF(P167="ベスト4",[2]点数換算表!$D$6,IF(P167="ベスト8",[2]点数換算表!$E$6,IF(P167="ベスト16",[2]点数換算表!$F$6,IF(P167="ベスト32",[2]点数換算表!$G$6,"")))))))</f>
        <v>0</v>
      </c>
      <c r="R167" s="12"/>
      <c r="S167" s="11">
        <f>IF(R167="",0,IF(R167="優勝",[2]点数換算表!$B$7,IF(R167="準優勝",[2]点数換算表!$C$7,IF(R167="ベスト4",[2]点数換算表!$D$7,IF(R167="ベスト8",[2]点数換算表!$E$7,[2]点数換算表!$F$7)))))</f>
        <v>0</v>
      </c>
      <c r="T167" s="12"/>
      <c r="U167" s="11">
        <f>IF(T167="",0,IF(T167="優勝",[2]点数換算表!$B$8,IF(T167="準優勝",[2]点数換算表!$C$8,IF(T167="ベスト4",[2]点数換算表!$D$8,IF(T167="ベスト8",[2]点数換算表!$E$8,[2]点数換算表!$F$8)))))</f>
        <v>0</v>
      </c>
      <c r="V167" s="12"/>
      <c r="W167" s="23">
        <f>IF(V167="",0,IF(V167="優勝",[2]点数換算表!$B$13,IF(V167="準優勝",[2]点数換算表!$C$13,IF(V167="ベスト4",[2]点数換算表!$D$13,[2]点数換算表!$E$13))))</f>
        <v>0</v>
      </c>
      <c r="X167" s="12"/>
      <c r="Y167" s="11">
        <f>IF(X167="",0,IF(X167="優勝",[2]点数換算表!$B$14,IF(X167="準優勝",[2]点数換算表!$C$14,IF(X167="ベスト4",[2]点数換算表!$D$14,[2]点数換算表!$E$14))))</f>
        <v>0</v>
      </c>
      <c r="Z167" s="12"/>
      <c r="AA167" s="11">
        <f>IF(Z167="",0,IF(Z167="優勝",[2]点数換算表!$B$15,IF(Z167="準優勝",[2]点数換算表!$C$15,IF(Z167="ベスト4",[2]点数換算表!$D$15,IF(Z167="ベスト8",[2]点数換算表!$E$15,IF(Z167="ベスト16",[2]点数換算表!$F$15,""))))))</f>
        <v>0</v>
      </c>
      <c r="AB167" s="12"/>
      <c r="AC167" s="11">
        <f>IF(AB167="",0,IF(AB167="優勝",[2]点数換算表!$B$16,IF(AB167="準優勝",[2]点数換算表!$C$16,IF(AB167="ベスト4",[2]点数換算表!$D$16,IF(AB167="ベスト8",[2]点数換算表!$E$16,IF(AB167="ベスト16",[2]点数換算表!$F$16,IF(AB167="ベスト32",[2]点数換算表!$G$16,"")))))))</f>
        <v>0</v>
      </c>
      <c r="AD167" s="12"/>
      <c r="AE167" s="11">
        <f>IF(AD167="",0,IF(AD167="優勝",[2]点数換算表!$B$17,IF(AD167="準優勝",[2]点数換算表!$C$17,IF(AD167="ベスト4",[2]点数換算表!$D$17,IF(AD167="ベスト8",[2]点数換算表!$E$17,IF(AD167="ベスト16",[2]点数換算表!$F$17,IF(AD167="ベスト32",[2]点数換算表!$G$17,"")))))))</f>
        <v>0</v>
      </c>
      <c r="AF167" s="12"/>
      <c r="AG167" s="11">
        <f>IF(AF167="",0,IF(AF167="優勝",[2]点数換算表!$B$18,IF(AF167="準優勝",[2]点数換算表!$C$18,IF(AF167="ベスト4",[2]点数換算表!$D$18,IF(AF167="ベスト8",[2]点数換算表!$E$18,[2]点数換算表!$F$18)))))</f>
        <v>0</v>
      </c>
      <c r="AH167" s="12"/>
      <c r="AI167" s="11">
        <f>IF(AH167="",0,IF(AH167="優勝",[2]点数換算表!$B$19,IF(AH167="準優勝",[2]点数換算表!$C$19,IF(AH167="ベスト4",[2]点数換算表!$D$19,IF(AH167="ベスト8",[2]点数換算表!$E$19,[2]点数換算表!$F$19)))))</f>
        <v>0</v>
      </c>
    </row>
    <row r="168" spans="1:35">
      <c r="A168" s="13">
        <v>165</v>
      </c>
      <c r="B168" s="12" t="s">
        <v>439</v>
      </c>
      <c r="C168" s="12" t="s">
        <v>398</v>
      </c>
      <c r="D168" s="12">
        <v>1</v>
      </c>
      <c r="E168" s="22" t="s">
        <v>389</v>
      </c>
      <c r="F168" s="26" t="s">
        <v>539</v>
      </c>
      <c r="G168" s="11">
        <f t="shared" si="3"/>
        <v>20</v>
      </c>
      <c r="H168" s="12"/>
      <c r="I168" s="23">
        <f>IF(H168="",0,IF(H168="優勝",[2]点数換算表!$B$2,IF(H168="準優勝",[2]点数換算表!$C$2,IF(H168="ベスト4",[2]点数換算表!$D$2,[2]点数換算表!$E$2))))</f>
        <v>0</v>
      </c>
      <c r="J168" s="12"/>
      <c r="K168" s="11">
        <f>IF(J168="",0,IF(J168="優勝",[2]点数換算表!$B$3,IF(J168="準優勝",[2]点数換算表!$C$3,IF(J168="ベスト4",[2]点数換算表!$D$3,[2]点数換算表!$E$3))))</f>
        <v>0</v>
      </c>
      <c r="L168" s="12" t="s">
        <v>7</v>
      </c>
      <c r="M168" s="11">
        <f>IF(L168="",0,IF(L168="優勝",[2]点数換算表!$B$4,IF(L168="準優勝",[2]点数換算表!$C$4,IF(L168="ベスト4",[2]点数換算表!$D$4,IF(L168="ベスト8",[2]点数換算表!$E$4,IF(L168="ベスト16",[2]点数換算表!$F$4,""))))))</f>
        <v>20</v>
      </c>
      <c r="N168" s="12"/>
      <c r="O168" s="11">
        <f>IF(N168="",0,IF(N168="優勝",[8]点数換算表!$B$5,IF(N168="準優勝",[8]点数換算表!$C$5,IF(N168="ベスト4",[8]点数換算表!$D$5,IF(N168="ベスト8",[8]点数換算表!$E$5,IF(N168="ベスト16",[8]点数換算表!$F$5,IF(N168="ベスト32",[8]点数換算表!$G$5,"")))))))</f>
        <v>0</v>
      </c>
      <c r="P168" s="12"/>
      <c r="Q168" s="11">
        <f>IF(P168="",0,IF(P168="優勝",[2]点数換算表!$B$6,IF(P168="準優勝",[2]点数換算表!$C$6,IF(P168="ベスト4",[2]点数換算表!$D$6,IF(P168="ベスト8",[2]点数換算表!$E$6,IF(P168="ベスト16",[2]点数換算表!$F$6,IF(P168="ベスト32",[2]点数換算表!$G$6,"")))))))</f>
        <v>0</v>
      </c>
      <c r="R168" s="12"/>
      <c r="S168" s="11">
        <f>IF(R168="",0,IF(R168="優勝",[2]点数換算表!$B$7,IF(R168="準優勝",[2]点数換算表!$C$7,IF(R168="ベスト4",[2]点数換算表!$D$7,IF(R168="ベスト8",[2]点数換算表!$E$7,[2]点数換算表!$F$7)))))</f>
        <v>0</v>
      </c>
      <c r="T168" s="12"/>
      <c r="U168" s="11">
        <f>IF(T168="",0,IF(T168="優勝",[2]点数換算表!$B$8,IF(T168="準優勝",[2]点数換算表!$C$8,IF(T168="ベスト4",[2]点数換算表!$D$8,IF(T168="ベスト8",[2]点数換算表!$E$8,[2]点数換算表!$F$8)))))</f>
        <v>0</v>
      </c>
      <c r="V168" s="12"/>
      <c r="W168" s="23">
        <f>IF(V168="",0,IF(V168="優勝",[2]点数換算表!$B$13,IF(V168="準優勝",[2]点数換算表!$C$13,IF(V168="ベスト4",[2]点数換算表!$D$13,[2]点数換算表!$E$13))))</f>
        <v>0</v>
      </c>
      <c r="X168" s="12"/>
      <c r="Y168" s="11">
        <f>IF(X168="",0,IF(X168="優勝",[2]点数換算表!$B$14,IF(X168="準優勝",[2]点数換算表!$C$14,IF(X168="ベスト4",[2]点数換算表!$D$14,[2]点数換算表!$E$14))))</f>
        <v>0</v>
      </c>
      <c r="Z168" s="12"/>
      <c r="AA168" s="11">
        <f>IF(Z168="",0,IF(Z168="優勝",[2]点数換算表!$B$15,IF(Z168="準優勝",[2]点数換算表!$C$15,IF(Z168="ベスト4",[2]点数換算表!$D$15,IF(Z168="ベスト8",[2]点数換算表!$E$15,IF(Z168="ベスト16",[2]点数換算表!$F$15,""))))))</f>
        <v>0</v>
      </c>
      <c r="AB168" s="12"/>
      <c r="AC168" s="11">
        <f>IF(AB168="",0,IF(AB168="優勝",[2]点数換算表!$B$16,IF(AB168="準優勝",[2]点数換算表!$C$16,IF(AB168="ベスト4",[2]点数換算表!$D$16,IF(AB168="ベスト8",[2]点数換算表!$E$16,IF(AB168="ベスト16",[2]点数換算表!$F$16,IF(AB168="ベスト32",[2]点数換算表!$G$16,"")))))))</f>
        <v>0</v>
      </c>
      <c r="AD168" s="12"/>
      <c r="AE168" s="11">
        <f>IF(AD168="",0,IF(AD168="優勝",[2]点数換算表!$B$17,IF(AD168="準優勝",[2]点数換算表!$C$17,IF(AD168="ベスト4",[2]点数換算表!$D$17,IF(AD168="ベスト8",[2]点数換算表!$E$17,IF(AD168="ベスト16",[2]点数換算表!$F$17,IF(AD168="ベスト32",[2]点数換算表!$G$17,"")))))))</f>
        <v>0</v>
      </c>
      <c r="AF168" s="12"/>
      <c r="AG168" s="11">
        <f>IF(AF168="",0,IF(AF168="優勝",[2]点数換算表!$B$18,IF(AF168="準優勝",[2]点数換算表!$C$18,IF(AF168="ベスト4",[2]点数換算表!$D$18,IF(AF168="ベスト8",[2]点数換算表!$E$18,[2]点数換算表!$F$18)))))</f>
        <v>0</v>
      </c>
      <c r="AH168" s="12"/>
      <c r="AI168" s="11">
        <f>IF(AH168="",0,IF(AH168="優勝",[2]点数換算表!$B$19,IF(AH168="準優勝",[2]点数換算表!$C$19,IF(AH168="ベスト4",[2]点数換算表!$D$19,IF(AH168="ベスト8",[2]点数換算表!$E$19,[2]点数換算表!$F$19)))))</f>
        <v>0</v>
      </c>
    </row>
    <row r="169" spans="1:35">
      <c r="A169" s="13">
        <v>166</v>
      </c>
      <c r="B169" s="12" t="s">
        <v>440</v>
      </c>
      <c r="C169" s="12" t="s">
        <v>398</v>
      </c>
      <c r="D169" s="12">
        <v>1</v>
      </c>
      <c r="E169" s="22" t="s">
        <v>389</v>
      </c>
      <c r="F169" s="26" t="s">
        <v>539</v>
      </c>
      <c r="G169" s="11">
        <f t="shared" si="3"/>
        <v>20</v>
      </c>
      <c r="H169" s="12"/>
      <c r="I169" s="23">
        <f>IF(H169="",0,IF(H169="優勝",[2]点数換算表!$B$2,IF(H169="準優勝",[2]点数換算表!$C$2,IF(H169="ベスト4",[2]点数換算表!$D$2,[2]点数換算表!$E$2))))</f>
        <v>0</v>
      </c>
      <c r="J169" s="12"/>
      <c r="K169" s="11">
        <f>IF(J169="",0,IF(J169="優勝",[2]点数換算表!$B$3,IF(J169="準優勝",[2]点数換算表!$C$3,IF(J169="ベスト4",[2]点数換算表!$D$3,[2]点数換算表!$E$3))))</f>
        <v>0</v>
      </c>
      <c r="L169" s="12" t="s">
        <v>7</v>
      </c>
      <c r="M169" s="11">
        <f>IF(L169="",0,IF(L169="優勝",[2]点数換算表!$B$4,IF(L169="準優勝",[2]点数換算表!$C$4,IF(L169="ベスト4",[2]点数換算表!$D$4,IF(L169="ベスト8",[2]点数換算表!$E$4,IF(L169="ベスト16",[2]点数換算表!$F$4,""))))))</f>
        <v>20</v>
      </c>
      <c r="N169" s="12"/>
      <c r="O169" s="11">
        <f>IF(N169="",0,IF(N169="優勝",[8]点数換算表!$B$5,IF(N169="準優勝",[8]点数換算表!$C$5,IF(N169="ベスト4",[8]点数換算表!$D$5,IF(N169="ベスト8",[8]点数換算表!$E$5,IF(N169="ベスト16",[8]点数換算表!$F$5,IF(N169="ベスト32",[8]点数換算表!$G$5,"")))))))</f>
        <v>0</v>
      </c>
      <c r="P169" s="12"/>
      <c r="Q169" s="11">
        <f>IF(P169="",0,IF(P169="優勝",[2]点数換算表!$B$6,IF(P169="準優勝",[2]点数換算表!$C$6,IF(P169="ベスト4",[2]点数換算表!$D$6,IF(P169="ベスト8",[2]点数換算表!$E$6,IF(P169="ベスト16",[2]点数換算表!$F$6,IF(P169="ベスト32",[2]点数換算表!$G$6,"")))))))</f>
        <v>0</v>
      </c>
      <c r="R169" s="12"/>
      <c r="S169" s="11">
        <f>IF(R169="",0,IF(R169="優勝",[2]点数換算表!$B$7,IF(R169="準優勝",[2]点数換算表!$C$7,IF(R169="ベスト4",[2]点数換算表!$D$7,IF(R169="ベスト8",[2]点数換算表!$E$7,[2]点数換算表!$F$7)))))</f>
        <v>0</v>
      </c>
      <c r="T169" s="12"/>
      <c r="U169" s="11">
        <f>IF(T169="",0,IF(T169="優勝",[2]点数換算表!$B$8,IF(T169="準優勝",[2]点数換算表!$C$8,IF(T169="ベスト4",[2]点数換算表!$D$8,IF(T169="ベスト8",[2]点数換算表!$E$8,[2]点数換算表!$F$8)))))</f>
        <v>0</v>
      </c>
      <c r="V169" s="12"/>
      <c r="W169" s="23">
        <f>IF(V169="",0,IF(V169="優勝",[2]点数換算表!$B$13,IF(V169="準優勝",[2]点数換算表!$C$13,IF(V169="ベスト4",[2]点数換算表!$D$13,[2]点数換算表!$E$13))))</f>
        <v>0</v>
      </c>
      <c r="X169" s="12"/>
      <c r="Y169" s="11">
        <f>IF(X169="",0,IF(X169="優勝",[2]点数換算表!$B$14,IF(X169="準優勝",[2]点数換算表!$C$14,IF(X169="ベスト4",[2]点数換算表!$D$14,[2]点数換算表!$E$14))))</f>
        <v>0</v>
      </c>
      <c r="Z169" s="12"/>
      <c r="AA169" s="11">
        <f>IF(Z169="",0,IF(Z169="優勝",[2]点数換算表!$B$15,IF(Z169="準優勝",[2]点数換算表!$C$15,IF(Z169="ベスト4",[2]点数換算表!$D$15,IF(Z169="ベスト8",[2]点数換算表!$E$15,IF(Z169="ベスト16",[2]点数換算表!$F$15,""))))))</f>
        <v>0</v>
      </c>
      <c r="AB169" s="12"/>
      <c r="AC169" s="11">
        <f>IF(AB169="",0,IF(AB169="優勝",[2]点数換算表!$B$16,IF(AB169="準優勝",[2]点数換算表!$C$16,IF(AB169="ベスト4",[2]点数換算表!$D$16,IF(AB169="ベスト8",[2]点数換算表!$E$16,IF(AB169="ベスト16",[2]点数換算表!$F$16,IF(AB169="ベスト32",[2]点数換算表!$G$16,"")))))))</f>
        <v>0</v>
      </c>
      <c r="AD169" s="12"/>
      <c r="AE169" s="11">
        <f>IF(AD169="",0,IF(AD169="優勝",[2]点数換算表!$B$17,IF(AD169="準優勝",[2]点数換算表!$C$17,IF(AD169="ベスト4",[2]点数換算表!$D$17,IF(AD169="ベスト8",[2]点数換算表!$E$17,IF(AD169="ベスト16",[2]点数換算表!$F$17,IF(AD169="ベスト32",[2]点数換算表!$G$17,"")))))))</f>
        <v>0</v>
      </c>
      <c r="AF169" s="12"/>
      <c r="AG169" s="11">
        <f>IF(AF169="",0,IF(AF169="優勝",[2]点数換算表!$B$18,IF(AF169="準優勝",[2]点数換算表!$C$18,IF(AF169="ベスト4",[2]点数換算表!$D$18,IF(AF169="ベスト8",[2]点数換算表!$E$18,[2]点数換算表!$F$18)))))</f>
        <v>0</v>
      </c>
      <c r="AH169" s="12"/>
      <c r="AI169" s="11">
        <f>IF(AH169="",0,IF(AH169="優勝",[2]点数換算表!$B$19,IF(AH169="準優勝",[2]点数換算表!$C$19,IF(AH169="ベスト4",[2]点数換算表!$D$19,IF(AH169="ベスト8",[2]点数換算表!$E$19,[2]点数換算表!$F$19)))))</f>
        <v>0</v>
      </c>
    </row>
    <row r="170" spans="1:35">
      <c r="A170" s="13">
        <v>167</v>
      </c>
      <c r="B170" s="12" t="s">
        <v>442</v>
      </c>
      <c r="C170" s="12" t="s">
        <v>535</v>
      </c>
      <c r="D170" s="12">
        <v>2</v>
      </c>
      <c r="E170" s="22" t="s">
        <v>389</v>
      </c>
      <c r="F170" s="26" t="s">
        <v>539</v>
      </c>
      <c r="G170" s="11">
        <f t="shared" si="3"/>
        <v>20</v>
      </c>
      <c r="H170" s="12"/>
      <c r="I170" s="23">
        <f>IF(H170="",0,IF(H170="優勝",[2]点数換算表!$B$2,IF(H170="準優勝",[2]点数換算表!$C$2,IF(H170="ベスト4",[2]点数換算表!$D$2,[2]点数換算表!$E$2))))</f>
        <v>0</v>
      </c>
      <c r="J170" s="12"/>
      <c r="K170" s="11">
        <f>IF(J170="",0,IF(J170="優勝",[2]点数換算表!$B$3,IF(J170="準優勝",[2]点数換算表!$C$3,IF(J170="ベスト4",[2]点数換算表!$D$3,[2]点数換算表!$E$3))))</f>
        <v>0</v>
      </c>
      <c r="L170" s="12" t="s">
        <v>7</v>
      </c>
      <c r="M170" s="11">
        <f>IF(L170="",0,IF(L170="優勝",[2]点数換算表!$B$4,IF(L170="準優勝",[2]点数換算表!$C$4,IF(L170="ベスト4",[2]点数換算表!$D$4,IF(L170="ベスト8",[2]点数換算表!$E$4,IF(L170="ベスト16",[2]点数換算表!$F$4,""))))))</f>
        <v>20</v>
      </c>
      <c r="N170" s="12"/>
      <c r="O170" s="11">
        <f>IF(N170="",0,IF(N170="優勝",[8]点数換算表!$B$5,IF(N170="準優勝",[8]点数換算表!$C$5,IF(N170="ベスト4",[8]点数換算表!$D$5,IF(N170="ベスト8",[8]点数換算表!$E$5,IF(N170="ベスト16",[8]点数換算表!$F$5,IF(N170="ベスト32",[8]点数換算表!$G$5,"")))))))</f>
        <v>0</v>
      </c>
      <c r="P170" s="12"/>
      <c r="Q170" s="11">
        <f>IF(P170="",0,IF(P170="優勝",[2]点数換算表!$B$6,IF(P170="準優勝",[2]点数換算表!$C$6,IF(P170="ベスト4",[2]点数換算表!$D$6,IF(P170="ベスト8",[2]点数換算表!$E$6,IF(P170="ベスト16",[2]点数換算表!$F$6,IF(P170="ベスト32",[2]点数換算表!$G$6,"")))))))</f>
        <v>0</v>
      </c>
      <c r="R170" s="12"/>
      <c r="S170" s="11">
        <f>IF(R170="",0,IF(R170="優勝",[2]点数換算表!$B$7,IF(R170="準優勝",[2]点数換算表!$C$7,IF(R170="ベスト4",[2]点数換算表!$D$7,IF(R170="ベスト8",[2]点数換算表!$E$7,[2]点数換算表!$F$7)))))</f>
        <v>0</v>
      </c>
      <c r="T170" s="12"/>
      <c r="U170" s="11">
        <f>IF(T170="",0,IF(T170="優勝",[2]点数換算表!$B$8,IF(T170="準優勝",[2]点数換算表!$C$8,IF(T170="ベスト4",[2]点数換算表!$D$8,IF(T170="ベスト8",[2]点数換算表!$E$8,[2]点数換算表!$F$8)))))</f>
        <v>0</v>
      </c>
      <c r="V170" s="12"/>
      <c r="W170" s="23">
        <f>IF(V170="",0,IF(V170="優勝",[2]点数換算表!$B$13,IF(V170="準優勝",[2]点数換算表!$C$13,IF(V170="ベスト4",[2]点数換算表!$D$13,[2]点数換算表!$E$13))))</f>
        <v>0</v>
      </c>
      <c r="X170" s="12"/>
      <c r="Y170" s="11">
        <f>IF(X170="",0,IF(X170="優勝",[2]点数換算表!$B$14,IF(X170="準優勝",[2]点数換算表!$C$14,IF(X170="ベスト4",[2]点数換算表!$D$14,[2]点数換算表!$E$14))))</f>
        <v>0</v>
      </c>
      <c r="Z170" s="12"/>
      <c r="AA170" s="11">
        <f>IF(Z170="",0,IF(Z170="優勝",[2]点数換算表!$B$15,IF(Z170="準優勝",[2]点数換算表!$C$15,IF(Z170="ベスト4",[2]点数換算表!$D$15,IF(Z170="ベスト8",[2]点数換算表!$E$15,IF(Z170="ベスト16",[2]点数換算表!$F$15,""))))))</f>
        <v>0</v>
      </c>
      <c r="AB170" s="12"/>
      <c r="AC170" s="11">
        <f>IF(AB170="",0,IF(AB170="優勝",[2]点数換算表!$B$16,IF(AB170="準優勝",[2]点数換算表!$C$16,IF(AB170="ベスト4",[2]点数換算表!$D$16,IF(AB170="ベスト8",[2]点数換算表!$E$16,IF(AB170="ベスト16",[2]点数換算表!$F$16,IF(AB170="ベスト32",[2]点数換算表!$G$16,"")))))))</f>
        <v>0</v>
      </c>
      <c r="AD170" s="12"/>
      <c r="AE170" s="11">
        <f>IF(AD170="",0,IF(AD170="優勝",[2]点数換算表!$B$17,IF(AD170="準優勝",[2]点数換算表!$C$17,IF(AD170="ベスト4",[2]点数換算表!$D$17,IF(AD170="ベスト8",[2]点数換算表!$E$17,IF(AD170="ベスト16",[2]点数換算表!$F$17,IF(AD170="ベスト32",[2]点数換算表!$G$17,"")))))))</f>
        <v>0</v>
      </c>
      <c r="AF170" s="12"/>
      <c r="AG170" s="11">
        <f>IF(AF170="",0,IF(AF170="優勝",[2]点数換算表!$B$18,IF(AF170="準優勝",[2]点数換算表!$C$18,IF(AF170="ベスト4",[2]点数換算表!$D$18,IF(AF170="ベスト8",[2]点数換算表!$E$18,[2]点数換算表!$F$18)))))</f>
        <v>0</v>
      </c>
      <c r="AH170" s="12"/>
      <c r="AI170" s="11">
        <f>IF(AH170="",0,IF(AH170="優勝",[2]点数換算表!$B$19,IF(AH170="準優勝",[2]点数換算表!$C$19,IF(AH170="ベスト4",[2]点数換算表!$D$19,IF(AH170="ベスト8",[2]点数換算表!$E$19,[2]点数換算表!$F$19)))))</f>
        <v>0</v>
      </c>
    </row>
    <row r="171" spans="1:35">
      <c r="A171" s="13">
        <v>168</v>
      </c>
      <c r="B171" s="12" t="s">
        <v>443</v>
      </c>
      <c r="C171" s="12" t="s">
        <v>391</v>
      </c>
      <c r="D171" s="12">
        <v>1</v>
      </c>
      <c r="E171" s="22" t="s">
        <v>389</v>
      </c>
      <c r="F171" s="26" t="s">
        <v>539</v>
      </c>
      <c r="G171" s="11">
        <f t="shared" si="3"/>
        <v>20</v>
      </c>
      <c r="H171" s="12"/>
      <c r="I171" s="23">
        <f>IF(H171="",0,IF(H171="優勝",[2]点数換算表!$B$2,IF(H171="準優勝",[2]点数換算表!$C$2,IF(H171="ベスト4",[2]点数換算表!$D$2,[2]点数換算表!$E$2))))</f>
        <v>0</v>
      </c>
      <c r="J171" s="12"/>
      <c r="K171" s="11">
        <f>IF(J171="",0,IF(J171="優勝",[2]点数換算表!$B$3,IF(J171="準優勝",[2]点数換算表!$C$3,IF(J171="ベスト4",[2]点数換算表!$D$3,[2]点数換算表!$E$3))))</f>
        <v>0</v>
      </c>
      <c r="L171" s="12" t="s">
        <v>7</v>
      </c>
      <c r="M171" s="11">
        <f>IF(L171="",0,IF(L171="優勝",[2]点数換算表!$B$4,IF(L171="準優勝",[2]点数換算表!$C$4,IF(L171="ベスト4",[2]点数換算表!$D$4,IF(L171="ベスト8",[2]点数換算表!$E$4,IF(L171="ベスト16",[2]点数換算表!$F$4,""))))))</f>
        <v>20</v>
      </c>
      <c r="N171" s="12"/>
      <c r="O171" s="11">
        <f>IF(N171="",0,IF(N171="優勝",[8]点数換算表!$B$5,IF(N171="準優勝",[8]点数換算表!$C$5,IF(N171="ベスト4",[8]点数換算表!$D$5,IF(N171="ベスト8",[8]点数換算表!$E$5,IF(N171="ベスト16",[8]点数換算表!$F$5,IF(N171="ベスト32",[8]点数換算表!$G$5,"")))))))</f>
        <v>0</v>
      </c>
      <c r="P171" s="12"/>
      <c r="Q171" s="11">
        <f>IF(P171="",0,IF(P171="優勝",[2]点数換算表!$B$6,IF(P171="準優勝",[2]点数換算表!$C$6,IF(P171="ベスト4",[2]点数換算表!$D$6,IF(P171="ベスト8",[2]点数換算表!$E$6,IF(P171="ベスト16",[2]点数換算表!$F$6,IF(P171="ベスト32",[2]点数換算表!$G$6,"")))))))</f>
        <v>0</v>
      </c>
      <c r="R171" s="12"/>
      <c r="S171" s="11">
        <f>IF(R171="",0,IF(R171="優勝",[2]点数換算表!$B$7,IF(R171="準優勝",[2]点数換算表!$C$7,IF(R171="ベスト4",[2]点数換算表!$D$7,IF(R171="ベスト8",[2]点数換算表!$E$7,[2]点数換算表!$F$7)))))</f>
        <v>0</v>
      </c>
      <c r="T171" s="12"/>
      <c r="U171" s="11">
        <f>IF(T171="",0,IF(T171="優勝",[2]点数換算表!$B$8,IF(T171="準優勝",[2]点数換算表!$C$8,IF(T171="ベスト4",[2]点数換算表!$D$8,IF(T171="ベスト8",[2]点数換算表!$E$8,[2]点数換算表!$F$8)))))</f>
        <v>0</v>
      </c>
      <c r="V171" s="12"/>
      <c r="W171" s="23">
        <f>IF(V171="",0,IF(V171="優勝",[2]点数換算表!$B$13,IF(V171="準優勝",[2]点数換算表!$C$13,IF(V171="ベスト4",[2]点数換算表!$D$13,[2]点数換算表!$E$13))))</f>
        <v>0</v>
      </c>
      <c r="X171" s="12"/>
      <c r="Y171" s="11">
        <f>IF(X171="",0,IF(X171="優勝",[2]点数換算表!$B$14,IF(X171="準優勝",[2]点数換算表!$C$14,IF(X171="ベスト4",[2]点数換算表!$D$14,[2]点数換算表!$E$14))))</f>
        <v>0</v>
      </c>
      <c r="Z171" s="12"/>
      <c r="AA171" s="11">
        <f>IF(Z171="",0,IF(Z171="優勝",[2]点数換算表!$B$15,IF(Z171="準優勝",[2]点数換算表!$C$15,IF(Z171="ベスト4",[2]点数換算表!$D$15,IF(Z171="ベスト8",[2]点数換算表!$E$15,IF(Z171="ベスト16",[2]点数換算表!$F$15,""))))))</f>
        <v>0</v>
      </c>
      <c r="AB171" s="12"/>
      <c r="AC171" s="11">
        <f>IF(AB171="",0,IF(AB171="優勝",[2]点数換算表!$B$16,IF(AB171="準優勝",[2]点数換算表!$C$16,IF(AB171="ベスト4",[2]点数換算表!$D$16,IF(AB171="ベスト8",[2]点数換算表!$E$16,IF(AB171="ベスト16",[2]点数換算表!$F$16,IF(AB171="ベスト32",[2]点数換算表!$G$16,"")))))))</f>
        <v>0</v>
      </c>
      <c r="AD171" s="12"/>
      <c r="AE171" s="11">
        <f>IF(AD171="",0,IF(AD171="優勝",[2]点数換算表!$B$17,IF(AD171="準優勝",[2]点数換算表!$C$17,IF(AD171="ベスト4",[2]点数換算表!$D$17,IF(AD171="ベスト8",[2]点数換算表!$E$17,IF(AD171="ベスト16",[2]点数換算表!$F$17,IF(AD171="ベスト32",[2]点数換算表!$G$17,"")))))))</f>
        <v>0</v>
      </c>
      <c r="AF171" s="12"/>
      <c r="AG171" s="11">
        <f>IF(AF171="",0,IF(AF171="優勝",[2]点数換算表!$B$18,IF(AF171="準優勝",[2]点数換算表!$C$18,IF(AF171="ベスト4",[2]点数換算表!$D$18,IF(AF171="ベスト8",[2]点数換算表!$E$18,[2]点数換算表!$F$18)))))</f>
        <v>0</v>
      </c>
      <c r="AH171" s="12"/>
      <c r="AI171" s="11">
        <f>IF(AH171="",0,IF(AH171="優勝",[2]点数換算表!$B$19,IF(AH171="準優勝",[2]点数換算表!$C$19,IF(AH171="ベスト4",[2]点数換算表!$D$19,IF(AH171="ベスト8",[2]点数換算表!$E$19,[2]点数換算表!$F$19)))))</f>
        <v>0</v>
      </c>
    </row>
    <row r="172" spans="1:35">
      <c r="A172" s="13">
        <v>169</v>
      </c>
      <c r="B172" s="12" t="s">
        <v>444</v>
      </c>
      <c r="C172" s="12" t="s">
        <v>388</v>
      </c>
      <c r="D172" s="12">
        <v>3</v>
      </c>
      <c r="E172" s="22" t="s">
        <v>389</v>
      </c>
      <c r="F172" s="26" t="s">
        <v>539</v>
      </c>
      <c r="G172" s="11">
        <f t="shared" si="3"/>
        <v>20</v>
      </c>
      <c r="H172" s="12"/>
      <c r="I172" s="23">
        <f>IF(H172="",0,IF(H172="優勝",[2]点数換算表!$B$2,IF(H172="準優勝",[2]点数換算表!$C$2,IF(H172="ベスト4",[2]点数換算表!$D$2,[2]点数換算表!$E$2))))</f>
        <v>0</v>
      </c>
      <c r="J172" s="12"/>
      <c r="K172" s="11">
        <f>IF(J172="",0,IF(J172="優勝",[2]点数換算表!$B$3,IF(J172="準優勝",[2]点数換算表!$C$3,IF(J172="ベスト4",[2]点数換算表!$D$3,[2]点数換算表!$E$3))))</f>
        <v>0</v>
      </c>
      <c r="L172" s="12" t="s">
        <v>7</v>
      </c>
      <c r="M172" s="11">
        <f>IF(L172="",0,IF(L172="優勝",[2]点数換算表!$B$4,IF(L172="準優勝",[2]点数換算表!$C$4,IF(L172="ベスト4",[2]点数換算表!$D$4,IF(L172="ベスト8",[2]点数換算表!$E$4,IF(L172="ベスト16",[2]点数換算表!$F$4,""))))))</f>
        <v>20</v>
      </c>
      <c r="N172" s="12"/>
      <c r="O172" s="11">
        <f>IF(N172="",0,IF(N172="優勝",[8]点数換算表!$B$5,IF(N172="準優勝",[8]点数換算表!$C$5,IF(N172="ベスト4",[8]点数換算表!$D$5,IF(N172="ベスト8",[8]点数換算表!$E$5,IF(N172="ベスト16",[8]点数換算表!$F$5,IF(N172="ベスト32",[8]点数換算表!$G$5,"")))))))</f>
        <v>0</v>
      </c>
      <c r="P172" s="12"/>
      <c r="Q172" s="11">
        <f>IF(P172="",0,IF(P172="優勝",[2]点数換算表!$B$6,IF(P172="準優勝",[2]点数換算表!$C$6,IF(P172="ベスト4",[2]点数換算表!$D$6,IF(P172="ベスト8",[2]点数換算表!$E$6,IF(P172="ベスト16",[2]点数換算表!$F$6,IF(P172="ベスト32",[2]点数換算表!$G$6,"")))))))</f>
        <v>0</v>
      </c>
      <c r="R172" s="12"/>
      <c r="S172" s="11">
        <f>IF(R172="",0,IF(R172="優勝",[2]点数換算表!$B$7,IF(R172="準優勝",[2]点数換算表!$C$7,IF(R172="ベスト4",[2]点数換算表!$D$7,IF(R172="ベスト8",[2]点数換算表!$E$7,[2]点数換算表!$F$7)))))</f>
        <v>0</v>
      </c>
      <c r="T172" s="12"/>
      <c r="U172" s="11">
        <f>IF(T172="",0,IF(T172="優勝",[2]点数換算表!$B$8,IF(T172="準優勝",[2]点数換算表!$C$8,IF(T172="ベスト4",[2]点数換算表!$D$8,IF(T172="ベスト8",[2]点数換算表!$E$8,[2]点数換算表!$F$8)))))</f>
        <v>0</v>
      </c>
      <c r="V172" s="12"/>
      <c r="W172" s="23">
        <f>IF(V172="",0,IF(V172="優勝",[2]点数換算表!$B$13,IF(V172="準優勝",[2]点数換算表!$C$13,IF(V172="ベスト4",[2]点数換算表!$D$13,[2]点数換算表!$E$13))))</f>
        <v>0</v>
      </c>
      <c r="X172" s="12"/>
      <c r="Y172" s="11">
        <f>IF(X172="",0,IF(X172="優勝",[2]点数換算表!$B$14,IF(X172="準優勝",[2]点数換算表!$C$14,IF(X172="ベスト4",[2]点数換算表!$D$14,[2]点数換算表!$E$14))))</f>
        <v>0</v>
      </c>
      <c r="Z172" s="12"/>
      <c r="AA172" s="11">
        <f>IF(Z172="",0,IF(Z172="優勝",[2]点数換算表!$B$15,IF(Z172="準優勝",[2]点数換算表!$C$15,IF(Z172="ベスト4",[2]点数換算表!$D$15,IF(Z172="ベスト8",[2]点数換算表!$E$15,IF(Z172="ベスト16",[2]点数換算表!$F$15,""))))))</f>
        <v>0</v>
      </c>
      <c r="AB172" s="12"/>
      <c r="AC172" s="11">
        <f>IF(AB172="",0,IF(AB172="優勝",[2]点数換算表!$B$16,IF(AB172="準優勝",[2]点数換算表!$C$16,IF(AB172="ベスト4",[2]点数換算表!$D$16,IF(AB172="ベスト8",[2]点数換算表!$E$16,IF(AB172="ベスト16",[2]点数換算表!$F$16,IF(AB172="ベスト32",[2]点数換算表!$G$16,"")))))))</f>
        <v>0</v>
      </c>
      <c r="AD172" s="12"/>
      <c r="AE172" s="11">
        <f>IF(AD172="",0,IF(AD172="優勝",[2]点数換算表!$B$17,IF(AD172="準優勝",[2]点数換算表!$C$17,IF(AD172="ベスト4",[2]点数換算表!$D$17,IF(AD172="ベスト8",[2]点数換算表!$E$17,IF(AD172="ベスト16",[2]点数換算表!$F$17,IF(AD172="ベスト32",[2]点数換算表!$G$17,"")))))))</f>
        <v>0</v>
      </c>
      <c r="AF172" s="12"/>
      <c r="AG172" s="11">
        <f>IF(AF172="",0,IF(AF172="優勝",[2]点数換算表!$B$18,IF(AF172="準優勝",[2]点数換算表!$C$18,IF(AF172="ベスト4",[2]点数換算表!$D$18,IF(AF172="ベスト8",[2]点数換算表!$E$18,[2]点数換算表!$F$18)))))</f>
        <v>0</v>
      </c>
      <c r="AH172" s="12"/>
      <c r="AI172" s="11">
        <f>IF(AH172="",0,IF(AH172="優勝",[2]点数換算表!$B$19,IF(AH172="準優勝",[2]点数換算表!$C$19,IF(AH172="ベスト4",[2]点数換算表!$D$19,IF(AH172="ベスト8",[2]点数換算表!$E$19,[2]点数換算表!$F$19)))))</f>
        <v>0</v>
      </c>
    </row>
    <row r="173" spans="1:35">
      <c r="A173" s="13">
        <v>170</v>
      </c>
      <c r="B173" s="12" t="s">
        <v>445</v>
      </c>
      <c r="C173" s="12" t="s">
        <v>388</v>
      </c>
      <c r="D173" s="12">
        <v>3</v>
      </c>
      <c r="E173" s="22" t="s">
        <v>389</v>
      </c>
      <c r="F173" s="26" t="s">
        <v>539</v>
      </c>
      <c r="G173" s="11">
        <f t="shared" si="3"/>
        <v>20</v>
      </c>
      <c r="H173" s="12"/>
      <c r="I173" s="23">
        <f>IF(H173="",0,IF(H173="優勝",[2]点数換算表!$B$2,IF(H173="準優勝",[2]点数換算表!$C$2,IF(H173="ベスト4",[2]点数換算表!$D$2,[2]点数換算表!$E$2))))</f>
        <v>0</v>
      </c>
      <c r="J173" s="12"/>
      <c r="K173" s="11">
        <f>IF(J173="",0,IF(J173="優勝",[2]点数換算表!$B$3,IF(J173="準優勝",[2]点数換算表!$C$3,IF(J173="ベスト4",[2]点数換算表!$D$3,[2]点数換算表!$E$3))))</f>
        <v>0</v>
      </c>
      <c r="L173" s="12" t="s">
        <v>7</v>
      </c>
      <c r="M173" s="11">
        <f>IF(L173="",0,IF(L173="優勝",[2]点数換算表!$B$4,IF(L173="準優勝",[2]点数換算表!$C$4,IF(L173="ベスト4",[2]点数換算表!$D$4,IF(L173="ベスト8",[2]点数換算表!$E$4,IF(L173="ベスト16",[2]点数換算表!$F$4,""))))))</f>
        <v>20</v>
      </c>
      <c r="N173" s="12"/>
      <c r="O173" s="11">
        <f>IF(N173="",0,IF(N173="優勝",[8]点数換算表!$B$5,IF(N173="準優勝",[8]点数換算表!$C$5,IF(N173="ベスト4",[8]点数換算表!$D$5,IF(N173="ベスト8",[8]点数換算表!$E$5,IF(N173="ベスト16",[8]点数換算表!$F$5,IF(N173="ベスト32",[8]点数換算表!$G$5,"")))))))</f>
        <v>0</v>
      </c>
      <c r="P173" s="12"/>
      <c r="Q173" s="11">
        <f>IF(P173="",0,IF(P173="優勝",[2]点数換算表!$B$6,IF(P173="準優勝",[2]点数換算表!$C$6,IF(P173="ベスト4",[2]点数換算表!$D$6,IF(P173="ベスト8",[2]点数換算表!$E$6,IF(P173="ベスト16",[2]点数換算表!$F$6,IF(P173="ベスト32",[2]点数換算表!$G$6,"")))))))</f>
        <v>0</v>
      </c>
      <c r="R173" s="12"/>
      <c r="S173" s="11">
        <f>IF(R173="",0,IF(R173="優勝",[2]点数換算表!$B$7,IF(R173="準優勝",[2]点数換算表!$C$7,IF(R173="ベスト4",[2]点数換算表!$D$7,IF(R173="ベスト8",[2]点数換算表!$E$7,[2]点数換算表!$F$7)))))</f>
        <v>0</v>
      </c>
      <c r="T173" s="12"/>
      <c r="U173" s="11">
        <f>IF(T173="",0,IF(T173="優勝",[2]点数換算表!$B$8,IF(T173="準優勝",[2]点数換算表!$C$8,IF(T173="ベスト4",[2]点数換算表!$D$8,IF(T173="ベスト8",[2]点数換算表!$E$8,[2]点数換算表!$F$8)))))</f>
        <v>0</v>
      </c>
      <c r="V173" s="12"/>
      <c r="W173" s="23">
        <f>IF(V173="",0,IF(V173="優勝",[2]点数換算表!$B$13,IF(V173="準優勝",[2]点数換算表!$C$13,IF(V173="ベスト4",[2]点数換算表!$D$13,[2]点数換算表!$E$13))))</f>
        <v>0</v>
      </c>
      <c r="X173" s="12"/>
      <c r="Y173" s="11">
        <f>IF(X173="",0,IF(X173="優勝",[2]点数換算表!$B$14,IF(X173="準優勝",[2]点数換算表!$C$14,IF(X173="ベスト4",[2]点数換算表!$D$14,[2]点数換算表!$E$14))))</f>
        <v>0</v>
      </c>
      <c r="Z173" s="12"/>
      <c r="AA173" s="11">
        <f>IF(Z173="",0,IF(Z173="優勝",[2]点数換算表!$B$15,IF(Z173="準優勝",[2]点数換算表!$C$15,IF(Z173="ベスト4",[2]点数換算表!$D$15,IF(Z173="ベスト8",[2]点数換算表!$E$15,IF(Z173="ベスト16",[2]点数換算表!$F$15,""))))))</f>
        <v>0</v>
      </c>
      <c r="AB173" s="12"/>
      <c r="AC173" s="11">
        <f>IF(AB173="",0,IF(AB173="優勝",[2]点数換算表!$B$16,IF(AB173="準優勝",[2]点数換算表!$C$16,IF(AB173="ベスト4",[2]点数換算表!$D$16,IF(AB173="ベスト8",[2]点数換算表!$E$16,IF(AB173="ベスト16",[2]点数換算表!$F$16,IF(AB173="ベスト32",[2]点数換算表!$G$16,"")))))))</f>
        <v>0</v>
      </c>
      <c r="AD173" s="12"/>
      <c r="AE173" s="11">
        <f>IF(AD173="",0,IF(AD173="優勝",[2]点数換算表!$B$17,IF(AD173="準優勝",[2]点数換算表!$C$17,IF(AD173="ベスト4",[2]点数換算表!$D$17,IF(AD173="ベスト8",[2]点数換算表!$E$17,IF(AD173="ベスト16",[2]点数換算表!$F$17,IF(AD173="ベスト32",[2]点数換算表!$G$17,"")))))))</f>
        <v>0</v>
      </c>
      <c r="AF173" s="12"/>
      <c r="AG173" s="11">
        <f>IF(AF173="",0,IF(AF173="優勝",[2]点数換算表!$B$18,IF(AF173="準優勝",[2]点数換算表!$C$18,IF(AF173="ベスト4",[2]点数換算表!$D$18,IF(AF173="ベスト8",[2]点数換算表!$E$18,[2]点数換算表!$F$18)))))</f>
        <v>0</v>
      </c>
      <c r="AH173" s="12"/>
      <c r="AI173" s="11">
        <f>IF(AH173="",0,IF(AH173="優勝",[2]点数換算表!$B$19,IF(AH173="準優勝",[2]点数換算表!$C$19,IF(AH173="ベスト4",[2]点数換算表!$D$19,IF(AH173="ベスト8",[2]点数換算表!$E$19,[2]点数換算表!$F$19)))))</f>
        <v>0</v>
      </c>
    </row>
    <row r="174" spans="1:35">
      <c r="A174" s="13">
        <v>171</v>
      </c>
      <c r="B174" s="12" t="s">
        <v>397</v>
      </c>
      <c r="C174" s="12" t="s">
        <v>391</v>
      </c>
      <c r="D174" s="12">
        <v>2</v>
      </c>
      <c r="E174" s="22" t="s">
        <v>389</v>
      </c>
      <c r="F174" s="26" t="s">
        <v>539</v>
      </c>
      <c r="G174" s="11">
        <f t="shared" ref="G174:G224" si="4">MAX(I174,K174)+SUM(M174:U174)+MAX(W174,Y174)+SUM(AA174:AI174)</f>
        <v>20</v>
      </c>
      <c r="H174" s="12"/>
      <c r="I174" s="23">
        <f>IF(H174="",0,IF(H174="優勝",[2]点数換算表!$B$2,IF(H174="準優勝",[2]点数換算表!$C$2,IF(H174="ベスト4",[2]点数換算表!$D$2,[2]点数換算表!$E$2))))</f>
        <v>0</v>
      </c>
      <c r="J174" s="12"/>
      <c r="K174" s="11">
        <f>IF(J174="",0,IF(J174="優勝",[2]点数換算表!$B$3,IF(J174="準優勝",[2]点数換算表!$C$3,IF(J174="ベスト4",[2]点数換算表!$D$3,[2]点数換算表!$E$3))))</f>
        <v>0</v>
      </c>
      <c r="L174" s="12" t="s">
        <v>7</v>
      </c>
      <c r="M174" s="11">
        <f>IF(L174="",0,IF(L174="優勝",[2]点数換算表!$B$4,IF(L174="準優勝",[2]点数換算表!$C$4,IF(L174="ベスト4",[2]点数換算表!$D$4,IF(L174="ベスト8",[2]点数換算表!$E$4,IF(L174="ベスト16",[2]点数換算表!$F$4,""))))))</f>
        <v>20</v>
      </c>
      <c r="N174" s="12"/>
      <c r="O174" s="11">
        <f>IF(N174="",0,IF(N174="優勝",[8]点数換算表!$B$5,IF(N174="準優勝",[8]点数換算表!$C$5,IF(N174="ベスト4",[8]点数換算表!$D$5,IF(N174="ベスト8",[8]点数換算表!$E$5,IF(N174="ベスト16",[8]点数換算表!$F$5,IF(N174="ベスト32",[8]点数換算表!$G$5,"")))))))</f>
        <v>0</v>
      </c>
      <c r="P174" s="12"/>
      <c r="Q174" s="11">
        <f>IF(P174="",0,IF(P174="優勝",[2]点数換算表!$B$6,IF(P174="準優勝",[2]点数換算表!$C$6,IF(P174="ベスト4",[2]点数換算表!$D$6,IF(P174="ベスト8",[2]点数換算表!$E$6,IF(P174="ベスト16",[2]点数換算表!$F$6,IF(P174="ベスト32",[2]点数換算表!$G$6,"")))))))</f>
        <v>0</v>
      </c>
      <c r="R174" s="12"/>
      <c r="S174" s="11">
        <f>IF(R174="",0,IF(R174="優勝",[2]点数換算表!$B$7,IF(R174="準優勝",[2]点数換算表!$C$7,IF(R174="ベスト4",[2]点数換算表!$D$7,IF(R174="ベスト8",[2]点数換算表!$E$7,[2]点数換算表!$F$7)))))</f>
        <v>0</v>
      </c>
      <c r="T174" s="12"/>
      <c r="U174" s="11">
        <f>IF(T174="",0,IF(T174="優勝",[2]点数換算表!$B$8,IF(T174="準優勝",[2]点数換算表!$C$8,IF(T174="ベスト4",[2]点数換算表!$D$8,IF(T174="ベスト8",[2]点数換算表!$E$8,[2]点数換算表!$F$8)))))</f>
        <v>0</v>
      </c>
      <c r="V174" s="12"/>
      <c r="W174" s="23">
        <f>IF(V174="",0,IF(V174="優勝",[2]点数換算表!$B$13,IF(V174="準優勝",[2]点数換算表!$C$13,IF(V174="ベスト4",[2]点数換算表!$D$13,[2]点数換算表!$E$13))))</f>
        <v>0</v>
      </c>
      <c r="X174" s="12"/>
      <c r="Y174" s="11">
        <f>IF(X174="",0,IF(X174="優勝",[2]点数換算表!$B$14,IF(X174="準優勝",[2]点数換算表!$C$14,IF(X174="ベスト4",[2]点数換算表!$D$14,[2]点数換算表!$E$14))))</f>
        <v>0</v>
      </c>
      <c r="Z174" s="12"/>
      <c r="AA174" s="11">
        <f>IF(Z174="",0,IF(Z174="優勝",[2]点数換算表!$B$15,IF(Z174="準優勝",[2]点数換算表!$C$15,IF(Z174="ベスト4",[2]点数換算表!$D$15,IF(Z174="ベスト8",[2]点数換算表!$E$15,IF(Z174="ベスト16",[2]点数換算表!$F$15,""))))))</f>
        <v>0</v>
      </c>
      <c r="AB174" s="12"/>
      <c r="AC174" s="11">
        <f>IF(AB174="",0,IF(AB174="優勝",[2]点数換算表!$B$16,IF(AB174="準優勝",[2]点数換算表!$C$16,IF(AB174="ベスト4",[2]点数換算表!$D$16,IF(AB174="ベスト8",[2]点数換算表!$E$16,IF(AB174="ベスト16",[2]点数換算表!$F$16,IF(AB174="ベスト32",[2]点数換算表!$G$16,"")))))))</f>
        <v>0</v>
      </c>
      <c r="AD174" s="12"/>
      <c r="AE174" s="11">
        <f>IF(AD174="",0,IF(AD174="優勝",[2]点数換算表!$B$17,IF(AD174="準優勝",[2]点数換算表!$C$17,IF(AD174="ベスト4",[2]点数換算表!$D$17,IF(AD174="ベスト8",[2]点数換算表!$E$17,IF(AD174="ベスト16",[2]点数換算表!$F$17,IF(AD174="ベスト32",[2]点数換算表!$G$17,"")))))))</f>
        <v>0</v>
      </c>
      <c r="AF174" s="12"/>
      <c r="AG174" s="11">
        <f>IF(AF174="",0,IF(AF174="優勝",[2]点数換算表!$B$18,IF(AF174="準優勝",[2]点数換算表!$C$18,IF(AF174="ベスト4",[2]点数換算表!$D$18,IF(AF174="ベスト8",[2]点数換算表!$E$18,[2]点数換算表!$F$18)))))</f>
        <v>0</v>
      </c>
      <c r="AH174" s="12"/>
      <c r="AI174" s="11">
        <f>IF(AH174="",0,IF(AH174="優勝",[2]点数換算表!$B$19,IF(AH174="準優勝",[2]点数換算表!$C$19,IF(AH174="ベスト4",[2]点数換算表!$D$19,IF(AH174="ベスト8",[2]点数換算表!$E$19,[2]点数換算表!$F$19)))))</f>
        <v>0</v>
      </c>
    </row>
    <row r="175" spans="1:35">
      <c r="A175" s="13">
        <v>172</v>
      </c>
      <c r="B175" s="12" t="s">
        <v>401</v>
      </c>
      <c r="C175" s="12" t="s">
        <v>402</v>
      </c>
      <c r="D175" s="12">
        <v>2</v>
      </c>
      <c r="E175" s="22" t="s">
        <v>389</v>
      </c>
      <c r="F175" s="26" t="s">
        <v>539</v>
      </c>
      <c r="G175" s="11">
        <f t="shared" si="4"/>
        <v>20</v>
      </c>
      <c r="H175" s="12"/>
      <c r="I175" s="23">
        <f>IF(H175="",0,IF(H175="優勝",[2]点数換算表!$B$2,IF(H175="準優勝",[2]点数換算表!$C$2,IF(H175="ベスト4",[2]点数換算表!$D$2,[2]点数換算表!$E$2))))</f>
        <v>0</v>
      </c>
      <c r="J175" s="12"/>
      <c r="K175" s="11">
        <f>IF(J175="",0,IF(J175="優勝",[2]点数換算表!$B$3,IF(J175="準優勝",[2]点数換算表!$C$3,IF(J175="ベスト4",[2]点数換算表!$D$3,[2]点数換算表!$E$3))))</f>
        <v>0</v>
      </c>
      <c r="L175" s="12" t="s">
        <v>7</v>
      </c>
      <c r="M175" s="11">
        <f>IF(L175="",0,IF(L175="優勝",[2]点数換算表!$B$4,IF(L175="準優勝",[2]点数換算表!$C$4,IF(L175="ベスト4",[2]点数換算表!$D$4,IF(L175="ベスト8",[2]点数換算表!$E$4,IF(L175="ベスト16",[2]点数換算表!$F$4,""))))))</f>
        <v>20</v>
      </c>
      <c r="N175" s="12"/>
      <c r="O175" s="11">
        <f>IF(N175="",0,IF(N175="優勝",[8]点数換算表!$B$5,IF(N175="準優勝",[8]点数換算表!$C$5,IF(N175="ベスト4",[8]点数換算表!$D$5,IF(N175="ベスト8",[8]点数換算表!$E$5,IF(N175="ベスト16",[8]点数換算表!$F$5,IF(N175="ベスト32",[8]点数換算表!$G$5,"")))))))</f>
        <v>0</v>
      </c>
      <c r="P175" s="12"/>
      <c r="Q175" s="11">
        <f>IF(P175="",0,IF(P175="優勝",[2]点数換算表!$B$6,IF(P175="準優勝",[2]点数換算表!$C$6,IF(P175="ベスト4",[2]点数換算表!$D$6,IF(P175="ベスト8",[2]点数換算表!$E$6,IF(P175="ベスト16",[2]点数換算表!$F$6,IF(P175="ベスト32",[2]点数換算表!$G$6,"")))))))</f>
        <v>0</v>
      </c>
      <c r="R175" s="12"/>
      <c r="S175" s="11">
        <f>IF(R175="",0,IF(R175="優勝",[2]点数換算表!$B$7,IF(R175="準優勝",[2]点数換算表!$C$7,IF(R175="ベスト4",[2]点数換算表!$D$7,IF(R175="ベスト8",[2]点数換算表!$E$7,[2]点数換算表!$F$7)))))</f>
        <v>0</v>
      </c>
      <c r="T175" s="12"/>
      <c r="U175" s="11">
        <f>IF(T175="",0,IF(T175="優勝",[2]点数換算表!$B$8,IF(T175="準優勝",[2]点数換算表!$C$8,IF(T175="ベスト4",[2]点数換算表!$D$8,IF(T175="ベスト8",[2]点数換算表!$E$8,[2]点数換算表!$F$8)))))</f>
        <v>0</v>
      </c>
      <c r="V175" s="12"/>
      <c r="W175" s="23">
        <f>IF(V175="",0,IF(V175="優勝",[2]点数換算表!$B$13,IF(V175="準優勝",[2]点数換算表!$C$13,IF(V175="ベスト4",[2]点数換算表!$D$13,[2]点数換算表!$E$13))))</f>
        <v>0</v>
      </c>
      <c r="X175" s="12"/>
      <c r="Y175" s="11">
        <f>IF(X175="",0,IF(X175="優勝",[2]点数換算表!$B$14,IF(X175="準優勝",[2]点数換算表!$C$14,IF(X175="ベスト4",[2]点数換算表!$D$14,[2]点数換算表!$E$14))))</f>
        <v>0</v>
      </c>
      <c r="Z175" s="12"/>
      <c r="AA175" s="11">
        <f>IF(Z175="",0,IF(Z175="優勝",[2]点数換算表!$B$15,IF(Z175="準優勝",[2]点数換算表!$C$15,IF(Z175="ベスト4",[2]点数換算表!$D$15,IF(Z175="ベスト8",[2]点数換算表!$E$15,IF(Z175="ベスト16",[2]点数換算表!$F$15,""))))))</f>
        <v>0</v>
      </c>
      <c r="AB175" s="12"/>
      <c r="AC175" s="11">
        <f>IF(AB175="",0,IF(AB175="優勝",[2]点数換算表!$B$16,IF(AB175="準優勝",[2]点数換算表!$C$16,IF(AB175="ベスト4",[2]点数換算表!$D$16,IF(AB175="ベスト8",[2]点数換算表!$E$16,IF(AB175="ベスト16",[2]点数換算表!$F$16,IF(AB175="ベスト32",[2]点数換算表!$G$16,"")))))))</f>
        <v>0</v>
      </c>
      <c r="AD175" s="12"/>
      <c r="AE175" s="11">
        <f>IF(AD175="",0,IF(AD175="優勝",[2]点数換算表!$B$17,IF(AD175="準優勝",[2]点数換算表!$C$17,IF(AD175="ベスト4",[2]点数換算表!$D$17,IF(AD175="ベスト8",[2]点数換算表!$E$17,IF(AD175="ベスト16",[2]点数換算表!$F$17,IF(AD175="ベスト32",[2]点数換算表!$G$17,"")))))))</f>
        <v>0</v>
      </c>
      <c r="AF175" s="12"/>
      <c r="AG175" s="11">
        <f>IF(AF175="",0,IF(AF175="優勝",[2]点数換算表!$B$18,IF(AF175="準優勝",[2]点数換算表!$C$18,IF(AF175="ベスト4",[2]点数換算表!$D$18,IF(AF175="ベスト8",[2]点数換算表!$E$18,[2]点数換算表!$F$18)))))</f>
        <v>0</v>
      </c>
      <c r="AH175" s="12"/>
      <c r="AI175" s="11">
        <f>IF(AH175="",0,IF(AH175="優勝",[2]点数換算表!$B$19,IF(AH175="準優勝",[2]点数換算表!$C$19,IF(AH175="ベスト4",[2]点数換算表!$D$19,IF(AH175="ベスト8",[2]点数換算表!$E$19,[2]点数換算表!$F$19)))))</f>
        <v>0</v>
      </c>
    </row>
    <row r="176" spans="1:35">
      <c r="A176" s="13">
        <v>173</v>
      </c>
      <c r="B176" s="12" t="s">
        <v>447</v>
      </c>
      <c r="C176" s="12" t="s">
        <v>402</v>
      </c>
      <c r="D176" s="12">
        <v>1</v>
      </c>
      <c r="E176" s="22" t="s">
        <v>389</v>
      </c>
      <c r="F176" s="26" t="s">
        <v>539</v>
      </c>
      <c r="G176" s="11">
        <f t="shared" si="4"/>
        <v>20</v>
      </c>
      <c r="H176" s="12"/>
      <c r="I176" s="23">
        <f>IF(H176="",0,IF(H176="優勝",[2]点数換算表!$B$2,IF(H176="準優勝",[2]点数換算表!$C$2,IF(H176="ベスト4",[2]点数換算表!$D$2,[2]点数換算表!$E$2))))</f>
        <v>0</v>
      </c>
      <c r="J176" s="12"/>
      <c r="K176" s="11">
        <f>IF(J176="",0,IF(J176="優勝",[2]点数換算表!$B$3,IF(J176="準優勝",[2]点数換算表!$C$3,IF(J176="ベスト4",[2]点数換算表!$D$3,[2]点数換算表!$E$3))))</f>
        <v>0</v>
      </c>
      <c r="L176" s="12" t="s">
        <v>7</v>
      </c>
      <c r="M176" s="11">
        <f>IF(L176="",0,IF(L176="優勝",[2]点数換算表!$B$4,IF(L176="準優勝",[2]点数換算表!$C$4,IF(L176="ベスト4",[2]点数換算表!$D$4,IF(L176="ベスト8",[2]点数換算表!$E$4,IF(L176="ベスト16",[2]点数換算表!$F$4,""))))))</f>
        <v>20</v>
      </c>
      <c r="N176" s="12"/>
      <c r="O176" s="11">
        <f>IF(N176="",0,IF(N176="優勝",[8]点数換算表!$B$5,IF(N176="準優勝",[8]点数換算表!$C$5,IF(N176="ベスト4",[8]点数換算表!$D$5,IF(N176="ベスト8",[8]点数換算表!$E$5,IF(N176="ベスト16",[8]点数換算表!$F$5,IF(N176="ベスト32",[8]点数換算表!$G$5,"")))))))</f>
        <v>0</v>
      </c>
      <c r="P176" s="12"/>
      <c r="Q176" s="11">
        <f>IF(P176="",0,IF(P176="優勝",[2]点数換算表!$B$6,IF(P176="準優勝",[2]点数換算表!$C$6,IF(P176="ベスト4",[2]点数換算表!$D$6,IF(P176="ベスト8",[2]点数換算表!$E$6,IF(P176="ベスト16",[2]点数換算表!$F$6,IF(P176="ベスト32",[2]点数換算表!$G$6,"")))))))</f>
        <v>0</v>
      </c>
      <c r="R176" s="12"/>
      <c r="S176" s="11">
        <f>IF(R176="",0,IF(R176="優勝",[2]点数換算表!$B$7,IF(R176="準優勝",[2]点数換算表!$C$7,IF(R176="ベスト4",[2]点数換算表!$D$7,IF(R176="ベスト8",[2]点数換算表!$E$7,[2]点数換算表!$F$7)))))</f>
        <v>0</v>
      </c>
      <c r="T176" s="12"/>
      <c r="U176" s="11">
        <f>IF(T176="",0,IF(T176="優勝",[2]点数換算表!$B$8,IF(T176="準優勝",[2]点数換算表!$C$8,IF(T176="ベスト4",[2]点数換算表!$D$8,IF(T176="ベスト8",[2]点数換算表!$E$8,[2]点数換算表!$F$8)))))</f>
        <v>0</v>
      </c>
      <c r="V176" s="12"/>
      <c r="W176" s="23">
        <f>IF(V176="",0,IF(V176="優勝",[2]点数換算表!$B$13,IF(V176="準優勝",[2]点数換算表!$C$13,IF(V176="ベスト4",[2]点数換算表!$D$13,[2]点数換算表!$E$13))))</f>
        <v>0</v>
      </c>
      <c r="X176" s="12"/>
      <c r="Y176" s="11">
        <f>IF(X176="",0,IF(X176="優勝",[2]点数換算表!$B$14,IF(X176="準優勝",[2]点数換算表!$C$14,IF(X176="ベスト4",[2]点数換算表!$D$14,[2]点数換算表!$E$14))))</f>
        <v>0</v>
      </c>
      <c r="Z176" s="12"/>
      <c r="AA176" s="11">
        <f>IF(Z176="",0,IF(Z176="優勝",[2]点数換算表!$B$15,IF(Z176="準優勝",[2]点数換算表!$C$15,IF(Z176="ベスト4",[2]点数換算表!$D$15,IF(Z176="ベスト8",[2]点数換算表!$E$15,IF(Z176="ベスト16",[2]点数換算表!$F$15,""))))))</f>
        <v>0</v>
      </c>
      <c r="AB176" s="12"/>
      <c r="AC176" s="11">
        <f>IF(AB176="",0,IF(AB176="優勝",[2]点数換算表!$B$16,IF(AB176="準優勝",[2]点数換算表!$C$16,IF(AB176="ベスト4",[2]点数換算表!$D$16,IF(AB176="ベスト8",[2]点数換算表!$E$16,IF(AB176="ベスト16",[2]点数換算表!$F$16,IF(AB176="ベスト32",[2]点数換算表!$G$16,"")))))))</f>
        <v>0</v>
      </c>
      <c r="AD176" s="12"/>
      <c r="AE176" s="11">
        <f>IF(AD176="",0,IF(AD176="優勝",[2]点数換算表!$B$17,IF(AD176="準優勝",[2]点数換算表!$C$17,IF(AD176="ベスト4",[2]点数換算表!$D$17,IF(AD176="ベスト8",[2]点数換算表!$E$17,IF(AD176="ベスト16",[2]点数換算表!$F$17,IF(AD176="ベスト32",[2]点数換算表!$G$17,"")))))))</f>
        <v>0</v>
      </c>
      <c r="AF176" s="12"/>
      <c r="AG176" s="11">
        <f>IF(AF176="",0,IF(AF176="優勝",[2]点数換算表!$B$18,IF(AF176="準優勝",[2]点数換算表!$C$18,IF(AF176="ベスト4",[2]点数換算表!$D$18,IF(AF176="ベスト8",[2]点数換算表!$E$18,[2]点数換算表!$F$18)))))</f>
        <v>0</v>
      </c>
      <c r="AH176" s="12"/>
      <c r="AI176" s="11">
        <f>IF(AH176="",0,IF(AH176="優勝",[2]点数換算表!$B$19,IF(AH176="準優勝",[2]点数換算表!$C$19,IF(AH176="ベスト4",[2]点数換算表!$D$19,IF(AH176="ベスト8",[2]点数換算表!$E$19,[2]点数換算表!$F$19)))))</f>
        <v>0</v>
      </c>
    </row>
    <row r="177" spans="1:35">
      <c r="A177" s="13">
        <v>174</v>
      </c>
      <c r="B177" s="12" t="s">
        <v>498</v>
      </c>
      <c r="C177" s="12" t="s">
        <v>466</v>
      </c>
      <c r="D177" s="12">
        <v>1</v>
      </c>
      <c r="E177" s="25" t="s">
        <v>467</v>
      </c>
      <c r="F177" s="26" t="s">
        <v>539</v>
      </c>
      <c r="G177" s="11">
        <f t="shared" si="4"/>
        <v>20</v>
      </c>
      <c r="H177" s="12"/>
      <c r="I177" s="23">
        <f>IF(H177="",0,IF(H177="優勝",[2]点数換算表!$B$2,IF(H177="準優勝",[2]点数換算表!$C$2,IF(H177="ベスト4",[2]点数換算表!$D$2,[2]点数換算表!$E$2))))</f>
        <v>0</v>
      </c>
      <c r="J177" s="12"/>
      <c r="K177" s="11">
        <f>IF(J177="",0,IF(J177="優勝",[2]点数換算表!$B$3,IF(J177="準優勝",[2]点数換算表!$C$3,IF(J177="ベスト4",[2]点数換算表!$D$3,[2]点数換算表!$E$3))))</f>
        <v>0</v>
      </c>
      <c r="L177" s="12" t="s">
        <v>7</v>
      </c>
      <c r="M177" s="11">
        <f>IF(L177="",0,IF(L177="優勝",[2]点数換算表!$B$4,IF(L177="準優勝",[2]点数換算表!$C$4,IF(L177="ベスト4",[2]点数換算表!$D$4,IF(L177="ベスト8",[2]点数換算表!$E$4,IF(L177="ベスト16",[2]点数換算表!$F$4,""))))))</f>
        <v>20</v>
      </c>
      <c r="N177" s="12"/>
      <c r="O177" s="11">
        <f>IF(N177="",0,IF(N177="優勝",[5]点数換算表!$B$5,IF(N177="準優勝",[5]点数換算表!$C$5,IF(N177="ベスト4",[5]点数換算表!$D$5,IF(N177="ベスト8",[5]点数換算表!$E$5,IF(N177="ベスト16",[5]点数換算表!$F$5,IF(N177="ベスト32",[5]点数換算表!$G$5,"")))))))</f>
        <v>0</v>
      </c>
      <c r="P177" s="12"/>
      <c r="Q177" s="11">
        <f>IF(P177="",0,IF(P177="優勝",[2]点数換算表!$B$6,IF(P177="準優勝",[2]点数換算表!$C$6,IF(P177="ベスト4",[2]点数換算表!$D$6,IF(P177="ベスト8",[2]点数換算表!$E$6,IF(P177="ベスト16",[2]点数換算表!$F$6,IF(P177="ベスト32",[2]点数換算表!$G$6,"")))))))</f>
        <v>0</v>
      </c>
      <c r="R177" s="12"/>
      <c r="S177" s="11">
        <f>IF(R177="",0,IF(R177="優勝",[2]点数換算表!$B$7,IF(R177="準優勝",[2]点数換算表!$C$7,IF(R177="ベスト4",[2]点数換算表!$D$7,IF(R177="ベスト8",[2]点数換算表!$E$7,[2]点数換算表!$F$7)))))</f>
        <v>0</v>
      </c>
      <c r="T177" s="12"/>
      <c r="U177" s="11">
        <f>IF(T177="",0,IF(T177="優勝",[2]点数換算表!$B$8,IF(T177="準優勝",[2]点数換算表!$C$8,IF(T177="ベスト4",[2]点数換算表!$D$8,IF(T177="ベスト8",[2]点数換算表!$E$8,[2]点数換算表!$F$8)))))</f>
        <v>0</v>
      </c>
      <c r="V177" s="12"/>
      <c r="W177" s="23">
        <f>IF(V177="",0,IF(V177="優勝",[2]点数換算表!$B$13,IF(V177="準優勝",[2]点数換算表!$C$13,IF(V177="ベスト4",[2]点数換算表!$D$13,[2]点数換算表!$E$13))))</f>
        <v>0</v>
      </c>
      <c r="X177" s="12"/>
      <c r="Y177" s="11">
        <f>IF(X177="",0,IF(X177="優勝",[2]点数換算表!$B$14,IF(X177="準優勝",[2]点数換算表!$C$14,IF(X177="ベスト4",[2]点数換算表!$D$14,[2]点数換算表!$E$14))))</f>
        <v>0</v>
      </c>
      <c r="Z177" s="12"/>
      <c r="AA177" s="11">
        <f>IF(Z177="",0,IF(Z177="優勝",[2]点数換算表!$B$15,IF(Z177="準優勝",[2]点数換算表!$C$15,IF(Z177="ベスト4",[2]点数換算表!$D$15,IF(Z177="ベスト8",[2]点数換算表!$E$15,IF(Z177="ベスト16",[2]点数換算表!$F$15,""))))))</f>
        <v>0</v>
      </c>
      <c r="AB177" s="12"/>
      <c r="AC177" s="11">
        <f>IF(AB177="",0,IF(AB177="優勝",[2]点数換算表!$B$16,IF(AB177="準優勝",[2]点数換算表!$C$16,IF(AB177="ベスト4",[2]点数換算表!$D$16,IF(AB177="ベスト8",[2]点数換算表!$E$16,IF(AB177="ベスト16",[2]点数換算表!$F$16,IF(AB177="ベスト32",[2]点数換算表!$G$16,"")))))))</f>
        <v>0</v>
      </c>
      <c r="AD177" s="12"/>
      <c r="AE177" s="11">
        <f>IF(AD177="",0,IF(AD177="優勝",[2]点数換算表!$B$17,IF(AD177="準優勝",[2]点数換算表!$C$17,IF(AD177="ベスト4",[2]点数換算表!$D$17,IF(AD177="ベスト8",[2]点数換算表!$E$17,IF(AD177="ベスト16",[2]点数換算表!$F$17,IF(AD177="ベスト32",[2]点数換算表!$G$17,"")))))))</f>
        <v>0</v>
      </c>
      <c r="AF177" s="12"/>
      <c r="AG177" s="11">
        <f>IF(AF177="",0,IF(AF177="優勝",[2]点数換算表!$B$18,IF(AF177="準優勝",[2]点数換算表!$C$18,IF(AF177="ベスト4",[2]点数換算表!$D$18,IF(AF177="ベスト8",[2]点数換算表!$E$18,[2]点数換算表!$F$18)))))</f>
        <v>0</v>
      </c>
      <c r="AH177" s="12"/>
      <c r="AI177" s="11">
        <f>IF(AH177="",0,IF(AH177="優勝",[2]点数換算表!$B$19,IF(AH177="準優勝",[2]点数換算表!$C$19,IF(AH177="ベスト4",[2]点数換算表!$D$19,IF(AH177="ベスト8",[2]点数換算表!$E$19,[2]点数換算表!$F$19)))))</f>
        <v>0</v>
      </c>
    </row>
    <row r="178" spans="1:35">
      <c r="A178" s="13">
        <v>175</v>
      </c>
      <c r="B178" s="12" t="s">
        <v>477</v>
      </c>
      <c r="C178" s="12" t="s">
        <v>466</v>
      </c>
      <c r="D178" s="12">
        <v>3</v>
      </c>
      <c r="E178" s="25" t="s">
        <v>467</v>
      </c>
      <c r="F178" s="26" t="s">
        <v>539</v>
      </c>
      <c r="G178" s="11">
        <f t="shared" si="4"/>
        <v>20</v>
      </c>
      <c r="H178" s="12"/>
      <c r="I178" s="23">
        <f>IF(H178="",0,IF(H178="優勝",[2]点数換算表!$B$2,IF(H178="準優勝",[2]点数換算表!$C$2,IF(H178="ベスト4",[2]点数換算表!$D$2,[2]点数換算表!$E$2))))</f>
        <v>0</v>
      </c>
      <c r="J178" s="12"/>
      <c r="K178" s="11">
        <f>IF(J178="",0,IF(J178="優勝",[2]点数換算表!$B$3,IF(J178="準優勝",[2]点数換算表!$C$3,IF(J178="ベスト4",[2]点数換算表!$D$3,[2]点数換算表!$E$3))))</f>
        <v>0</v>
      </c>
      <c r="L178" s="12" t="s">
        <v>7</v>
      </c>
      <c r="M178" s="11">
        <f>IF(L178="",0,IF(L178="優勝",[2]点数換算表!$B$4,IF(L178="準優勝",[2]点数換算表!$C$4,IF(L178="ベスト4",[2]点数換算表!$D$4,IF(L178="ベスト8",[2]点数換算表!$E$4,IF(L178="ベスト16",[2]点数換算表!$F$4,""))))))</f>
        <v>20</v>
      </c>
      <c r="N178" s="12"/>
      <c r="O178" s="11">
        <f>IF(N178="",0,IF(N178="優勝",[5]点数換算表!$B$5,IF(N178="準優勝",[5]点数換算表!$C$5,IF(N178="ベスト4",[5]点数換算表!$D$5,IF(N178="ベスト8",[5]点数換算表!$E$5,IF(N178="ベスト16",[5]点数換算表!$F$5,IF(N178="ベスト32",[5]点数換算表!$G$5,"")))))))</f>
        <v>0</v>
      </c>
      <c r="P178" s="12"/>
      <c r="Q178" s="11">
        <f>IF(P178="",0,IF(P178="優勝",[2]点数換算表!$B$6,IF(P178="準優勝",[2]点数換算表!$C$6,IF(P178="ベスト4",[2]点数換算表!$D$6,IF(P178="ベスト8",[2]点数換算表!$E$6,IF(P178="ベスト16",[2]点数換算表!$F$6,IF(P178="ベスト32",[2]点数換算表!$G$6,"")))))))</f>
        <v>0</v>
      </c>
      <c r="R178" s="12"/>
      <c r="S178" s="11">
        <f>IF(R178="",0,IF(R178="優勝",[2]点数換算表!$B$7,IF(R178="準優勝",[2]点数換算表!$C$7,IF(R178="ベスト4",[2]点数換算表!$D$7,IF(R178="ベスト8",[2]点数換算表!$E$7,[2]点数換算表!$F$7)))))</f>
        <v>0</v>
      </c>
      <c r="T178" s="12"/>
      <c r="U178" s="11">
        <f>IF(T178="",0,IF(T178="優勝",[2]点数換算表!$B$8,IF(T178="準優勝",[2]点数換算表!$C$8,IF(T178="ベスト4",[2]点数換算表!$D$8,IF(T178="ベスト8",[2]点数換算表!$E$8,[2]点数換算表!$F$8)))))</f>
        <v>0</v>
      </c>
      <c r="V178" s="12"/>
      <c r="W178" s="23">
        <f>IF(V178="",0,IF(V178="優勝",[2]点数換算表!$B$13,IF(V178="準優勝",[2]点数換算表!$C$13,IF(V178="ベスト4",[2]点数換算表!$D$13,[2]点数換算表!$E$13))))</f>
        <v>0</v>
      </c>
      <c r="X178" s="12"/>
      <c r="Y178" s="11">
        <f>IF(X178="",0,IF(X178="優勝",[2]点数換算表!$B$14,IF(X178="準優勝",[2]点数換算表!$C$14,IF(X178="ベスト4",[2]点数換算表!$D$14,[2]点数換算表!$E$14))))</f>
        <v>0</v>
      </c>
      <c r="Z178" s="12"/>
      <c r="AA178" s="11">
        <f>IF(Z178="",0,IF(Z178="優勝",[2]点数換算表!$B$15,IF(Z178="準優勝",[2]点数換算表!$C$15,IF(Z178="ベスト4",[2]点数換算表!$D$15,IF(Z178="ベスト8",[2]点数換算表!$E$15,IF(Z178="ベスト16",[2]点数換算表!$F$15,""))))))</f>
        <v>0</v>
      </c>
      <c r="AB178" s="12"/>
      <c r="AC178" s="11">
        <f>IF(AB178="",0,IF(AB178="優勝",[2]点数換算表!$B$16,IF(AB178="準優勝",[2]点数換算表!$C$16,IF(AB178="ベスト4",[2]点数換算表!$D$16,IF(AB178="ベスト8",[2]点数換算表!$E$16,IF(AB178="ベスト16",[2]点数換算表!$F$16,IF(AB178="ベスト32",[2]点数換算表!$G$16,"")))))))</f>
        <v>0</v>
      </c>
      <c r="AD178" s="12"/>
      <c r="AE178" s="11">
        <f>IF(AD178="",0,IF(AD178="優勝",[2]点数換算表!$B$17,IF(AD178="準優勝",[2]点数換算表!$C$17,IF(AD178="ベスト4",[2]点数換算表!$D$17,IF(AD178="ベスト8",[2]点数換算表!$E$17,IF(AD178="ベスト16",[2]点数換算表!$F$17,IF(AD178="ベスト32",[2]点数換算表!$G$17,"")))))))</f>
        <v>0</v>
      </c>
      <c r="AF178" s="12"/>
      <c r="AG178" s="11">
        <f>IF(AF178="",0,IF(AF178="優勝",[2]点数換算表!$B$18,IF(AF178="準優勝",[2]点数換算表!$C$18,IF(AF178="ベスト4",[2]点数換算表!$D$18,IF(AF178="ベスト8",[2]点数換算表!$E$18,[2]点数換算表!$F$18)))))</f>
        <v>0</v>
      </c>
      <c r="AH178" s="12"/>
      <c r="AI178" s="11">
        <f>IF(AH178="",0,IF(AH178="優勝",[2]点数換算表!$B$19,IF(AH178="準優勝",[2]点数換算表!$C$19,IF(AH178="ベスト4",[2]点数換算表!$D$19,IF(AH178="ベスト8",[2]点数換算表!$E$19,[2]点数換算表!$F$19)))))</f>
        <v>0</v>
      </c>
    </row>
    <row r="179" spans="1:35">
      <c r="A179" s="13">
        <v>176</v>
      </c>
      <c r="B179" s="12" t="s">
        <v>475</v>
      </c>
      <c r="C179" s="12" t="s">
        <v>466</v>
      </c>
      <c r="D179" s="12">
        <v>2</v>
      </c>
      <c r="E179" s="25" t="s">
        <v>467</v>
      </c>
      <c r="F179" s="26" t="s">
        <v>539</v>
      </c>
      <c r="G179" s="11">
        <f t="shared" si="4"/>
        <v>20</v>
      </c>
      <c r="H179" s="12"/>
      <c r="I179" s="23">
        <f>IF(H179="",0,IF(H179="優勝",[2]点数換算表!$B$2,IF(H179="準優勝",[2]点数換算表!$C$2,IF(H179="ベスト4",[2]点数換算表!$D$2,[2]点数換算表!$E$2))))</f>
        <v>0</v>
      </c>
      <c r="J179" s="12"/>
      <c r="K179" s="11">
        <f>IF(J179="",0,IF(J179="優勝",[2]点数換算表!$B$3,IF(J179="準優勝",[2]点数換算表!$C$3,IF(J179="ベスト4",[2]点数換算表!$D$3,[2]点数換算表!$E$3))))</f>
        <v>0</v>
      </c>
      <c r="L179" s="12" t="s">
        <v>7</v>
      </c>
      <c r="M179" s="11">
        <f>IF(L179="",0,IF(L179="優勝",[2]点数換算表!$B$4,IF(L179="準優勝",[2]点数換算表!$C$4,IF(L179="ベスト4",[2]点数換算表!$D$4,IF(L179="ベスト8",[2]点数換算表!$E$4,IF(L179="ベスト16",[2]点数換算表!$F$4,""))))))</f>
        <v>20</v>
      </c>
      <c r="N179" s="12"/>
      <c r="O179" s="11">
        <f>IF(N179="",0,IF(N179="優勝",[5]点数換算表!$B$5,IF(N179="準優勝",[5]点数換算表!$C$5,IF(N179="ベスト4",[5]点数換算表!$D$5,IF(N179="ベスト8",[5]点数換算表!$E$5,IF(N179="ベスト16",[5]点数換算表!$F$5,IF(N179="ベスト32",[5]点数換算表!$G$5,"")))))))</f>
        <v>0</v>
      </c>
      <c r="P179" s="12"/>
      <c r="Q179" s="11">
        <f>IF(P179="",0,IF(P179="優勝",[2]点数換算表!$B$6,IF(P179="準優勝",[2]点数換算表!$C$6,IF(P179="ベスト4",[2]点数換算表!$D$6,IF(P179="ベスト8",[2]点数換算表!$E$6,IF(P179="ベスト16",[2]点数換算表!$F$6,IF(P179="ベスト32",[2]点数換算表!$G$6,"")))))))</f>
        <v>0</v>
      </c>
      <c r="R179" s="12"/>
      <c r="S179" s="11">
        <f>IF(R179="",0,IF(R179="優勝",[2]点数換算表!$B$7,IF(R179="準優勝",[2]点数換算表!$C$7,IF(R179="ベスト4",[2]点数換算表!$D$7,IF(R179="ベスト8",[2]点数換算表!$E$7,[2]点数換算表!$F$7)))))</f>
        <v>0</v>
      </c>
      <c r="T179" s="12"/>
      <c r="U179" s="11">
        <f>IF(T179="",0,IF(T179="優勝",[2]点数換算表!$B$8,IF(T179="準優勝",[2]点数換算表!$C$8,IF(T179="ベスト4",[2]点数換算表!$D$8,IF(T179="ベスト8",[2]点数換算表!$E$8,[2]点数換算表!$F$8)))))</f>
        <v>0</v>
      </c>
      <c r="V179" s="12"/>
      <c r="W179" s="23">
        <f>IF(V179="",0,IF(V179="優勝",[2]点数換算表!$B$13,IF(V179="準優勝",[2]点数換算表!$C$13,IF(V179="ベスト4",[2]点数換算表!$D$13,[2]点数換算表!$E$13))))</f>
        <v>0</v>
      </c>
      <c r="X179" s="12"/>
      <c r="Y179" s="11">
        <f>IF(X179="",0,IF(X179="優勝",[2]点数換算表!$B$14,IF(X179="準優勝",[2]点数換算表!$C$14,IF(X179="ベスト4",[2]点数換算表!$D$14,[2]点数換算表!$E$14))))</f>
        <v>0</v>
      </c>
      <c r="Z179" s="12"/>
      <c r="AA179" s="11">
        <f>IF(Z179="",0,IF(Z179="優勝",[2]点数換算表!$B$15,IF(Z179="準優勝",[2]点数換算表!$C$15,IF(Z179="ベスト4",[2]点数換算表!$D$15,IF(Z179="ベスト8",[2]点数換算表!$E$15,IF(Z179="ベスト16",[2]点数換算表!$F$15,""))))))</f>
        <v>0</v>
      </c>
      <c r="AB179" s="12"/>
      <c r="AC179" s="11">
        <f>IF(AB179="",0,IF(AB179="優勝",[2]点数換算表!$B$16,IF(AB179="準優勝",[2]点数換算表!$C$16,IF(AB179="ベスト4",[2]点数換算表!$D$16,IF(AB179="ベスト8",[2]点数換算表!$E$16,IF(AB179="ベスト16",[2]点数換算表!$F$16,IF(AB179="ベスト32",[2]点数換算表!$G$16,"")))))))</f>
        <v>0</v>
      </c>
      <c r="AD179" s="12"/>
      <c r="AE179" s="11">
        <f>IF(AD179="",0,IF(AD179="優勝",[2]点数換算表!$B$17,IF(AD179="準優勝",[2]点数換算表!$C$17,IF(AD179="ベスト4",[2]点数換算表!$D$17,IF(AD179="ベスト8",[2]点数換算表!$E$17,IF(AD179="ベスト16",[2]点数換算表!$F$17,IF(AD179="ベスト32",[2]点数換算表!$G$17,"")))))))</f>
        <v>0</v>
      </c>
      <c r="AF179" s="12"/>
      <c r="AG179" s="11">
        <f>IF(AF179="",0,IF(AF179="優勝",[2]点数換算表!$B$18,IF(AF179="準優勝",[2]点数換算表!$C$18,IF(AF179="ベスト4",[2]点数換算表!$D$18,IF(AF179="ベスト8",[2]点数換算表!$E$18,[2]点数換算表!$F$18)))))</f>
        <v>0</v>
      </c>
      <c r="AH179" s="12"/>
      <c r="AI179" s="11">
        <f>IF(AH179="",0,IF(AH179="優勝",[2]点数換算表!$B$19,IF(AH179="準優勝",[2]点数換算表!$C$19,IF(AH179="ベスト4",[2]点数換算表!$D$19,IF(AH179="ベスト8",[2]点数換算表!$E$19,[2]点数換算表!$F$19)))))</f>
        <v>0</v>
      </c>
    </row>
    <row r="180" spans="1:35">
      <c r="A180" s="13">
        <v>177</v>
      </c>
      <c r="B180" s="12" t="s">
        <v>499</v>
      </c>
      <c r="C180" s="12" t="s">
        <v>471</v>
      </c>
      <c r="D180" s="12">
        <v>3</v>
      </c>
      <c r="E180" s="25" t="s">
        <v>467</v>
      </c>
      <c r="F180" s="26" t="s">
        <v>539</v>
      </c>
      <c r="G180" s="11">
        <f t="shared" si="4"/>
        <v>20</v>
      </c>
      <c r="H180" s="12"/>
      <c r="I180" s="23">
        <f>IF(H180="",0,IF(H180="優勝",[2]点数換算表!$B$2,IF(H180="準優勝",[2]点数換算表!$C$2,IF(H180="ベスト4",[2]点数換算表!$D$2,[2]点数換算表!$E$2))))</f>
        <v>0</v>
      </c>
      <c r="J180" s="12"/>
      <c r="K180" s="11">
        <f>IF(J180="",0,IF(J180="優勝",[2]点数換算表!$B$3,IF(J180="準優勝",[2]点数換算表!$C$3,IF(J180="ベスト4",[2]点数換算表!$D$3,[2]点数換算表!$E$3))))</f>
        <v>0</v>
      </c>
      <c r="L180" s="12" t="s">
        <v>7</v>
      </c>
      <c r="M180" s="11">
        <f>IF(L180="",0,IF(L180="優勝",[2]点数換算表!$B$4,IF(L180="準優勝",[2]点数換算表!$C$4,IF(L180="ベスト4",[2]点数換算表!$D$4,IF(L180="ベスト8",[2]点数換算表!$E$4,IF(L180="ベスト16",[2]点数換算表!$F$4,""))))))</f>
        <v>20</v>
      </c>
      <c r="N180" s="12"/>
      <c r="O180" s="11">
        <f>IF(N180="",0,IF(N180="優勝",[5]点数換算表!$B$5,IF(N180="準優勝",[5]点数換算表!$C$5,IF(N180="ベスト4",[5]点数換算表!$D$5,IF(N180="ベスト8",[5]点数換算表!$E$5,IF(N180="ベスト16",[5]点数換算表!$F$5,IF(N180="ベスト32",[5]点数換算表!$G$5,"")))))))</f>
        <v>0</v>
      </c>
      <c r="P180" s="12"/>
      <c r="Q180" s="11">
        <f>IF(P180="",0,IF(P180="優勝",[2]点数換算表!$B$6,IF(P180="準優勝",[2]点数換算表!$C$6,IF(P180="ベスト4",[2]点数換算表!$D$6,IF(P180="ベスト8",[2]点数換算表!$E$6,IF(P180="ベスト16",[2]点数換算表!$F$6,IF(P180="ベスト32",[2]点数換算表!$G$6,"")))))))</f>
        <v>0</v>
      </c>
      <c r="R180" s="12"/>
      <c r="S180" s="11">
        <f>IF(R180="",0,IF(R180="優勝",[2]点数換算表!$B$7,IF(R180="準優勝",[2]点数換算表!$C$7,IF(R180="ベスト4",[2]点数換算表!$D$7,IF(R180="ベスト8",[2]点数換算表!$E$7,[2]点数換算表!$F$7)))))</f>
        <v>0</v>
      </c>
      <c r="T180" s="12"/>
      <c r="U180" s="11">
        <f>IF(T180="",0,IF(T180="優勝",[2]点数換算表!$B$8,IF(T180="準優勝",[2]点数換算表!$C$8,IF(T180="ベスト4",[2]点数換算表!$D$8,IF(T180="ベスト8",[2]点数換算表!$E$8,[2]点数換算表!$F$8)))))</f>
        <v>0</v>
      </c>
      <c r="V180" s="12"/>
      <c r="W180" s="23">
        <f>IF(V180="",0,IF(V180="優勝",[2]点数換算表!$B$13,IF(V180="準優勝",[2]点数換算表!$C$13,IF(V180="ベスト4",[2]点数換算表!$D$13,[2]点数換算表!$E$13))))</f>
        <v>0</v>
      </c>
      <c r="X180" s="12"/>
      <c r="Y180" s="11">
        <f>IF(X180="",0,IF(X180="優勝",[2]点数換算表!$B$14,IF(X180="準優勝",[2]点数換算表!$C$14,IF(X180="ベスト4",[2]点数換算表!$D$14,[2]点数換算表!$E$14))))</f>
        <v>0</v>
      </c>
      <c r="Z180" s="12"/>
      <c r="AA180" s="11">
        <f>IF(Z180="",0,IF(Z180="優勝",[2]点数換算表!$B$15,IF(Z180="準優勝",[2]点数換算表!$C$15,IF(Z180="ベスト4",[2]点数換算表!$D$15,IF(Z180="ベスト8",[2]点数換算表!$E$15,IF(Z180="ベスト16",[2]点数換算表!$F$15,""))))))</f>
        <v>0</v>
      </c>
      <c r="AB180" s="12"/>
      <c r="AC180" s="11">
        <f>IF(AB180="",0,IF(AB180="優勝",[2]点数換算表!$B$16,IF(AB180="準優勝",[2]点数換算表!$C$16,IF(AB180="ベスト4",[2]点数換算表!$D$16,IF(AB180="ベスト8",[2]点数換算表!$E$16,IF(AB180="ベスト16",[2]点数換算表!$F$16,IF(AB180="ベスト32",[2]点数換算表!$G$16,"")))))))</f>
        <v>0</v>
      </c>
      <c r="AD180" s="12"/>
      <c r="AE180" s="11">
        <f>IF(AD180="",0,IF(AD180="優勝",[2]点数換算表!$B$17,IF(AD180="準優勝",[2]点数換算表!$C$17,IF(AD180="ベスト4",[2]点数換算表!$D$17,IF(AD180="ベスト8",[2]点数換算表!$E$17,IF(AD180="ベスト16",[2]点数換算表!$F$17,IF(AD180="ベスト32",[2]点数換算表!$G$17,"")))))))</f>
        <v>0</v>
      </c>
      <c r="AF180" s="12"/>
      <c r="AG180" s="11">
        <f>IF(AF180="",0,IF(AF180="優勝",[2]点数換算表!$B$18,IF(AF180="準優勝",[2]点数換算表!$C$18,IF(AF180="ベスト4",[2]点数換算表!$D$18,IF(AF180="ベスト8",[2]点数換算表!$E$18,[2]点数換算表!$F$18)))))</f>
        <v>0</v>
      </c>
      <c r="AH180" s="12"/>
      <c r="AI180" s="11">
        <f>IF(AH180="",0,IF(AH180="優勝",[2]点数換算表!$B$19,IF(AH180="準優勝",[2]点数換算表!$C$19,IF(AH180="ベスト4",[2]点数換算表!$D$19,IF(AH180="ベスト8",[2]点数換算表!$E$19,[2]点数換算表!$F$19)))))</f>
        <v>0</v>
      </c>
    </row>
    <row r="181" spans="1:35">
      <c r="A181" s="13">
        <v>178</v>
      </c>
      <c r="B181" s="12" t="s">
        <v>500</v>
      </c>
      <c r="C181" s="12" t="s">
        <v>471</v>
      </c>
      <c r="D181" s="12">
        <v>3</v>
      </c>
      <c r="E181" s="25" t="s">
        <v>467</v>
      </c>
      <c r="F181" s="26" t="s">
        <v>539</v>
      </c>
      <c r="G181" s="11">
        <f t="shared" si="4"/>
        <v>20</v>
      </c>
      <c r="H181" s="12"/>
      <c r="I181" s="23">
        <f>IF(H181="",0,IF(H181="優勝",[2]点数換算表!$B$2,IF(H181="準優勝",[2]点数換算表!$C$2,IF(H181="ベスト4",[2]点数換算表!$D$2,[2]点数換算表!$E$2))))</f>
        <v>0</v>
      </c>
      <c r="J181" s="12"/>
      <c r="K181" s="11">
        <f>IF(J181="",0,IF(J181="優勝",[2]点数換算表!$B$3,IF(J181="準優勝",[2]点数換算表!$C$3,IF(J181="ベスト4",[2]点数換算表!$D$3,[2]点数換算表!$E$3))))</f>
        <v>0</v>
      </c>
      <c r="L181" s="12" t="s">
        <v>7</v>
      </c>
      <c r="M181" s="11">
        <f>IF(L181="",0,IF(L181="優勝",[2]点数換算表!$B$4,IF(L181="準優勝",[2]点数換算表!$C$4,IF(L181="ベスト4",[2]点数換算表!$D$4,IF(L181="ベスト8",[2]点数換算表!$E$4,IF(L181="ベスト16",[2]点数換算表!$F$4,""))))))</f>
        <v>20</v>
      </c>
      <c r="N181" s="12"/>
      <c r="O181" s="11">
        <f>IF(N181="",0,IF(N181="優勝",[5]点数換算表!$B$5,IF(N181="準優勝",[5]点数換算表!$C$5,IF(N181="ベスト4",[5]点数換算表!$D$5,IF(N181="ベスト8",[5]点数換算表!$E$5,IF(N181="ベスト16",[5]点数換算表!$F$5,IF(N181="ベスト32",[5]点数換算表!$G$5,"")))))))</f>
        <v>0</v>
      </c>
      <c r="P181" s="12"/>
      <c r="Q181" s="11">
        <f>IF(P181="",0,IF(P181="優勝",[2]点数換算表!$B$6,IF(P181="準優勝",[2]点数換算表!$C$6,IF(P181="ベスト4",[2]点数換算表!$D$6,IF(P181="ベスト8",[2]点数換算表!$E$6,IF(P181="ベスト16",[2]点数換算表!$F$6,IF(P181="ベスト32",[2]点数換算表!$G$6,"")))))))</f>
        <v>0</v>
      </c>
      <c r="R181" s="12"/>
      <c r="S181" s="11">
        <f>IF(R181="",0,IF(R181="優勝",[2]点数換算表!$B$7,IF(R181="準優勝",[2]点数換算表!$C$7,IF(R181="ベスト4",[2]点数換算表!$D$7,IF(R181="ベスト8",[2]点数換算表!$E$7,[2]点数換算表!$F$7)))))</f>
        <v>0</v>
      </c>
      <c r="T181" s="12"/>
      <c r="U181" s="11">
        <f>IF(T181="",0,IF(T181="優勝",[2]点数換算表!$B$8,IF(T181="準優勝",[2]点数換算表!$C$8,IF(T181="ベスト4",[2]点数換算表!$D$8,IF(T181="ベスト8",[2]点数換算表!$E$8,[2]点数換算表!$F$8)))))</f>
        <v>0</v>
      </c>
      <c r="V181" s="12"/>
      <c r="W181" s="23">
        <f>IF(V181="",0,IF(V181="優勝",[2]点数換算表!$B$13,IF(V181="準優勝",[2]点数換算表!$C$13,IF(V181="ベスト4",[2]点数換算表!$D$13,[2]点数換算表!$E$13))))</f>
        <v>0</v>
      </c>
      <c r="X181" s="12"/>
      <c r="Y181" s="11">
        <f>IF(X181="",0,IF(X181="優勝",[2]点数換算表!$B$14,IF(X181="準優勝",[2]点数換算表!$C$14,IF(X181="ベスト4",[2]点数換算表!$D$14,[2]点数換算表!$E$14))))</f>
        <v>0</v>
      </c>
      <c r="Z181" s="12"/>
      <c r="AA181" s="11">
        <f>IF(Z181="",0,IF(Z181="優勝",[2]点数換算表!$B$15,IF(Z181="準優勝",[2]点数換算表!$C$15,IF(Z181="ベスト4",[2]点数換算表!$D$15,IF(Z181="ベスト8",[2]点数換算表!$E$15,IF(Z181="ベスト16",[2]点数換算表!$F$15,""))))))</f>
        <v>0</v>
      </c>
      <c r="AB181" s="12"/>
      <c r="AC181" s="11">
        <f>IF(AB181="",0,IF(AB181="優勝",[2]点数換算表!$B$16,IF(AB181="準優勝",[2]点数換算表!$C$16,IF(AB181="ベスト4",[2]点数換算表!$D$16,IF(AB181="ベスト8",[2]点数換算表!$E$16,IF(AB181="ベスト16",[2]点数換算表!$F$16,IF(AB181="ベスト32",[2]点数換算表!$G$16,"")))))))</f>
        <v>0</v>
      </c>
      <c r="AD181" s="12"/>
      <c r="AE181" s="11">
        <f>IF(AD181="",0,IF(AD181="優勝",[2]点数換算表!$B$17,IF(AD181="準優勝",[2]点数換算表!$C$17,IF(AD181="ベスト4",[2]点数換算表!$D$17,IF(AD181="ベスト8",[2]点数換算表!$E$17,IF(AD181="ベスト16",[2]点数換算表!$F$17,IF(AD181="ベスト32",[2]点数換算表!$G$17,"")))))))</f>
        <v>0</v>
      </c>
      <c r="AF181" s="12"/>
      <c r="AG181" s="11">
        <f>IF(AF181="",0,IF(AF181="優勝",[2]点数換算表!$B$18,IF(AF181="準優勝",[2]点数換算表!$C$18,IF(AF181="ベスト4",[2]点数換算表!$D$18,IF(AF181="ベスト8",[2]点数換算表!$E$18,[2]点数換算表!$F$18)))))</f>
        <v>0</v>
      </c>
      <c r="AH181" s="12"/>
      <c r="AI181" s="11">
        <f>IF(AH181="",0,IF(AH181="優勝",[2]点数換算表!$B$19,IF(AH181="準優勝",[2]点数換算表!$C$19,IF(AH181="ベスト4",[2]点数換算表!$D$19,IF(AH181="ベスト8",[2]点数換算表!$E$19,[2]点数換算表!$F$19)))))</f>
        <v>0</v>
      </c>
    </row>
    <row r="182" spans="1:35">
      <c r="A182" s="13">
        <v>179</v>
      </c>
      <c r="B182" s="12" t="s">
        <v>501</v>
      </c>
      <c r="C182" s="12" t="s">
        <v>502</v>
      </c>
      <c r="D182" s="12">
        <v>2</v>
      </c>
      <c r="E182" s="25" t="s">
        <v>467</v>
      </c>
      <c r="F182" s="26" t="s">
        <v>539</v>
      </c>
      <c r="G182" s="11">
        <f t="shared" si="4"/>
        <v>20</v>
      </c>
      <c r="H182" s="12"/>
      <c r="I182" s="23">
        <f>IF(H182="",0,IF(H182="優勝",[2]点数換算表!$B$2,IF(H182="準優勝",[2]点数換算表!$C$2,IF(H182="ベスト4",[2]点数換算表!$D$2,[2]点数換算表!$E$2))))</f>
        <v>0</v>
      </c>
      <c r="J182" s="12"/>
      <c r="K182" s="11">
        <f>IF(J182="",0,IF(J182="優勝",[2]点数換算表!$B$3,IF(J182="準優勝",[2]点数換算表!$C$3,IF(J182="ベスト4",[2]点数換算表!$D$3,[2]点数換算表!$E$3))))</f>
        <v>0</v>
      </c>
      <c r="L182" s="12" t="s">
        <v>7</v>
      </c>
      <c r="M182" s="11">
        <f>IF(L182="",0,IF(L182="優勝",[2]点数換算表!$B$4,IF(L182="準優勝",[2]点数換算表!$C$4,IF(L182="ベスト4",[2]点数換算表!$D$4,IF(L182="ベスト8",[2]点数換算表!$E$4,IF(L182="ベスト16",[2]点数換算表!$F$4,""))))))</f>
        <v>20</v>
      </c>
      <c r="N182" s="12"/>
      <c r="O182" s="11">
        <f>IF(N182="",0,IF(N182="優勝",[5]点数換算表!$B$5,IF(N182="準優勝",[5]点数換算表!$C$5,IF(N182="ベスト4",[5]点数換算表!$D$5,IF(N182="ベスト8",[5]点数換算表!$E$5,IF(N182="ベスト16",[5]点数換算表!$F$5,IF(N182="ベスト32",[5]点数換算表!$G$5,"")))))))</f>
        <v>0</v>
      </c>
      <c r="P182" s="12"/>
      <c r="Q182" s="11">
        <f>IF(P182="",0,IF(P182="優勝",[2]点数換算表!$B$6,IF(P182="準優勝",[2]点数換算表!$C$6,IF(P182="ベスト4",[2]点数換算表!$D$6,IF(P182="ベスト8",[2]点数換算表!$E$6,IF(P182="ベスト16",[2]点数換算表!$F$6,IF(P182="ベスト32",[2]点数換算表!$G$6,"")))))))</f>
        <v>0</v>
      </c>
      <c r="R182" s="12"/>
      <c r="S182" s="11">
        <f>IF(R182="",0,IF(R182="優勝",[2]点数換算表!$B$7,IF(R182="準優勝",[2]点数換算表!$C$7,IF(R182="ベスト4",[2]点数換算表!$D$7,IF(R182="ベスト8",[2]点数換算表!$E$7,[2]点数換算表!$F$7)))))</f>
        <v>0</v>
      </c>
      <c r="T182" s="12"/>
      <c r="U182" s="11">
        <f>IF(T182="",0,IF(T182="優勝",[2]点数換算表!$B$8,IF(T182="準優勝",[2]点数換算表!$C$8,IF(T182="ベスト4",[2]点数換算表!$D$8,IF(T182="ベスト8",[2]点数換算表!$E$8,[2]点数換算表!$F$8)))))</f>
        <v>0</v>
      </c>
      <c r="V182" s="12"/>
      <c r="W182" s="23">
        <f>IF(V182="",0,IF(V182="優勝",[2]点数換算表!$B$13,IF(V182="準優勝",[2]点数換算表!$C$13,IF(V182="ベスト4",[2]点数換算表!$D$13,[2]点数換算表!$E$13))))</f>
        <v>0</v>
      </c>
      <c r="X182" s="12"/>
      <c r="Y182" s="11">
        <f>IF(X182="",0,IF(X182="優勝",[2]点数換算表!$B$14,IF(X182="準優勝",[2]点数換算表!$C$14,IF(X182="ベスト4",[2]点数換算表!$D$14,[2]点数換算表!$E$14))))</f>
        <v>0</v>
      </c>
      <c r="Z182" s="12"/>
      <c r="AA182" s="11">
        <f>IF(Z182="",0,IF(Z182="優勝",[2]点数換算表!$B$15,IF(Z182="準優勝",[2]点数換算表!$C$15,IF(Z182="ベスト4",[2]点数換算表!$D$15,IF(Z182="ベスト8",[2]点数換算表!$E$15,IF(Z182="ベスト16",[2]点数換算表!$F$15,""))))))</f>
        <v>0</v>
      </c>
      <c r="AB182" s="12"/>
      <c r="AC182" s="11">
        <f>IF(AB182="",0,IF(AB182="優勝",[2]点数換算表!$B$16,IF(AB182="準優勝",[2]点数換算表!$C$16,IF(AB182="ベスト4",[2]点数換算表!$D$16,IF(AB182="ベスト8",[2]点数換算表!$E$16,IF(AB182="ベスト16",[2]点数換算表!$F$16,IF(AB182="ベスト32",[2]点数換算表!$G$16,"")))))))</f>
        <v>0</v>
      </c>
      <c r="AD182" s="12"/>
      <c r="AE182" s="11">
        <f>IF(AD182="",0,IF(AD182="優勝",[2]点数換算表!$B$17,IF(AD182="準優勝",[2]点数換算表!$C$17,IF(AD182="ベスト4",[2]点数換算表!$D$17,IF(AD182="ベスト8",[2]点数換算表!$E$17,IF(AD182="ベスト16",[2]点数換算表!$F$17,IF(AD182="ベスト32",[2]点数換算表!$G$17,"")))))))</f>
        <v>0</v>
      </c>
      <c r="AF182" s="12"/>
      <c r="AG182" s="11">
        <f>IF(AF182="",0,IF(AF182="優勝",[2]点数換算表!$B$18,IF(AF182="準優勝",[2]点数換算表!$C$18,IF(AF182="ベスト4",[2]点数換算表!$D$18,IF(AF182="ベスト8",[2]点数換算表!$E$18,[2]点数換算表!$F$18)))))</f>
        <v>0</v>
      </c>
      <c r="AH182" s="12"/>
      <c r="AI182" s="11">
        <f>IF(AH182="",0,IF(AH182="優勝",[2]点数換算表!$B$19,IF(AH182="準優勝",[2]点数換算表!$C$19,IF(AH182="ベスト4",[2]点数換算表!$D$19,IF(AH182="ベスト8",[2]点数換算表!$E$19,[2]点数換算表!$F$19)))))</f>
        <v>0</v>
      </c>
    </row>
    <row r="183" spans="1:35">
      <c r="A183" s="13">
        <v>180</v>
      </c>
      <c r="B183" s="12" t="s">
        <v>503</v>
      </c>
      <c r="C183" s="12" t="s">
        <v>502</v>
      </c>
      <c r="D183" s="12">
        <v>2</v>
      </c>
      <c r="E183" s="25" t="s">
        <v>467</v>
      </c>
      <c r="F183" s="26" t="s">
        <v>539</v>
      </c>
      <c r="G183" s="11">
        <f t="shared" si="4"/>
        <v>20</v>
      </c>
      <c r="H183" s="12"/>
      <c r="I183" s="23">
        <f>IF(H183="",0,IF(H183="優勝",[2]点数換算表!$B$2,IF(H183="準優勝",[2]点数換算表!$C$2,IF(H183="ベスト4",[2]点数換算表!$D$2,[2]点数換算表!$E$2))))</f>
        <v>0</v>
      </c>
      <c r="J183" s="12"/>
      <c r="K183" s="11">
        <f>IF(J183="",0,IF(J183="優勝",[2]点数換算表!$B$3,IF(J183="準優勝",[2]点数換算表!$C$3,IF(J183="ベスト4",[2]点数換算表!$D$3,[2]点数換算表!$E$3))))</f>
        <v>0</v>
      </c>
      <c r="L183" s="12" t="s">
        <v>7</v>
      </c>
      <c r="M183" s="11">
        <f>IF(L183="",0,IF(L183="優勝",[2]点数換算表!$B$4,IF(L183="準優勝",[2]点数換算表!$C$4,IF(L183="ベスト4",[2]点数換算表!$D$4,IF(L183="ベスト8",[2]点数換算表!$E$4,IF(L183="ベスト16",[2]点数換算表!$F$4,""))))))</f>
        <v>20</v>
      </c>
      <c r="N183" s="12"/>
      <c r="O183" s="11">
        <f>IF(N183="",0,IF(N183="優勝",[5]点数換算表!$B$5,IF(N183="準優勝",[5]点数換算表!$C$5,IF(N183="ベスト4",[5]点数換算表!$D$5,IF(N183="ベスト8",[5]点数換算表!$E$5,IF(N183="ベスト16",[5]点数換算表!$F$5,IF(N183="ベスト32",[5]点数換算表!$G$5,"")))))))</f>
        <v>0</v>
      </c>
      <c r="P183" s="12"/>
      <c r="Q183" s="11">
        <f>IF(P183="",0,IF(P183="優勝",[2]点数換算表!$B$6,IF(P183="準優勝",[2]点数換算表!$C$6,IF(P183="ベスト4",[2]点数換算表!$D$6,IF(P183="ベスト8",[2]点数換算表!$E$6,IF(P183="ベスト16",[2]点数換算表!$F$6,IF(P183="ベスト32",[2]点数換算表!$G$6,"")))))))</f>
        <v>0</v>
      </c>
      <c r="R183" s="12"/>
      <c r="S183" s="11">
        <f>IF(R183="",0,IF(R183="優勝",[2]点数換算表!$B$7,IF(R183="準優勝",[2]点数換算表!$C$7,IF(R183="ベスト4",[2]点数換算表!$D$7,IF(R183="ベスト8",[2]点数換算表!$E$7,[2]点数換算表!$F$7)))))</f>
        <v>0</v>
      </c>
      <c r="T183" s="12"/>
      <c r="U183" s="11">
        <f>IF(T183="",0,IF(T183="優勝",[2]点数換算表!$B$8,IF(T183="準優勝",[2]点数換算表!$C$8,IF(T183="ベスト4",[2]点数換算表!$D$8,IF(T183="ベスト8",[2]点数換算表!$E$8,[2]点数換算表!$F$8)))))</f>
        <v>0</v>
      </c>
      <c r="V183" s="12"/>
      <c r="W183" s="23">
        <f>IF(V183="",0,IF(V183="優勝",[2]点数換算表!$B$13,IF(V183="準優勝",[2]点数換算表!$C$13,IF(V183="ベスト4",[2]点数換算表!$D$13,[2]点数換算表!$E$13))))</f>
        <v>0</v>
      </c>
      <c r="X183" s="12"/>
      <c r="Y183" s="11">
        <f>IF(X183="",0,IF(X183="優勝",[2]点数換算表!$B$14,IF(X183="準優勝",[2]点数換算表!$C$14,IF(X183="ベスト4",[2]点数換算表!$D$14,[2]点数換算表!$E$14))))</f>
        <v>0</v>
      </c>
      <c r="Z183" s="12"/>
      <c r="AA183" s="11">
        <f>IF(Z183="",0,IF(Z183="優勝",[2]点数換算表!$B$15,IF(Z183="準優勝",[2]点数換算表!$C$15,IF(Z183="ベスト4",[2]点数換算表!$D$15,IF(Z183="ベスト8",[2]点数換算表!$E$15,IF(Z183="ベスト16",[2]点数換算表!$F$15,""))))))</f>
        <v>0</v>
      </c>
      <c r="AB183" s="12"/>
      <c r="AC183" s="11">
        <f>IF(AB183="",0,IF(AB183="優勝",[2]点数換算表!$B$16,IF(AB183="準優勝",[2]点数換算表!$C$16,IF(AB183="ベスト4",[2]点数換算表!$D$16,IF(AB183="ベスト8",[2]点数換算表!$E$16,IF(AB183="ベスト16",[2]点数換算表!$F$16,IF(AB183="ベスト32",[2]点数換算表!$G$16,"")))))))</f>
        <v>0</v>
      </c>
      <c r="AD183" s="12"/>
      <c r="AE183" s="11">
        <f>IF(AD183="",0,IF(AD183="優勝",[2]点数換算表!$B$17,IF(AD183="準優勝",[2]点数換算表!$C$17,IF(AD183="ベスト4",[2]点数換算表!$D$17,IF(AD183="ベスト8",[2]点数換算表!$E$17,IF(AD183="ベスト16",[2]点数換算表!$F$17,IF(AD183="ベスト32",[2]点数換算表!$G$17,"")))))))</f>
        <v>0</v>
      </c>
      <c r="AF183" s="12"/>
      <c r="AG183" s="11">
        <f>IF(AF183="",0,IF(AF183="優勝",[2]点数換算表!$B$18,IF(AF183="準優勝",[2]点数換算表!$C$18,IF(AF183="ベスト4",[2]点数換算表!$D$18,IF(AF183="ベスト8",[2]点数換算表!$E$18,[2]点数換算表!$F$18)))))</f>
        <v>0</v>
      </c>
      <c r="AH183" s="12"/>
      <c r="AI183" s="11">
        <f>IF(AH183="",0,IF(AH183="優勝",[2]点数換算表!$B$19,IF(AH183="準優勝",[2]点数換算表!$C$19,IF(AH183="ベスト4",[2]点数換算表!$D$19,IF(AH183="ベスト8",[2]点数換算表!$E$19,[2]点数換算表!$F$19)))))</f>
        <v>0</v>
      </c>
    </row>
    <row r="184" spans="1:35">
      <c r="A184" s="13">
        <v>181</v>
      </c>
      <c r="B184" s="12" t="s">
        <v>504</v>
      </c>
      <c r="C184" s="12" t="s">
        <v>471</v>
      </c>
      <c r="D184" s="12">
        <v>2</v>
      </c>
      <c r="E184" s="25" t="s">
        <v>467</v>
      </c>
      <c r="F184" s="26" t="s">
        <v>539</v>
      </c>
      <c r="G184" s="11">
        <f t="shared" si="4"/>
        <v>20</v>
      </c>
      <c r="H184" s="12"/>
      <c r="I184" s="23">
        <f>IF(H184="",0,IF(H184="優勝",[2]点数換算表!$B$2,IF(H184="準優勝",[2]点数換算表!$C$2,IF(H184="ベスト4",[2]点数換算表!$D$2,[2]点数換算表!$E$2))))</f>
        <v>0</v>
      </c>
      <c r="J184" s="12"/>
      <c r="K184" s="11">
        <f>IF(J184="",0,IF(J184="優勝",[2]点数換算表!$B$3,IF(J184="準優勝",[2]点数換算表!$C$3,IF(J184="ベスト4",[2]点数換算表!$D$3,[2]点数換算表!$E$3))))</f>
        <v>0</v>
      </c>
      <c r="L184" s="12" t="s">
        <v>7</v>
      </c>
      <c r="M184" s="11">
        <f>IF(L184="",0,IF(L184="優勝",[2]点数換算表!$B$4,IF(L184="準優勝",[2]点数換算表!$C$4,IF(L184="ベスト4",[2]点数換算表!$D$4,IF(L184="ベスト8",[2]点数換算表!$E$4,IF(L184="ベスト16",[2]点数換算表!$F$4,""))))))</f>
        <v>20</v>
      </c>
      <c r="N184" s="12"/>
      <c r="O184" s="11">
        <f>IF(N184="",0,IF(N184="優勝",[5]点数換算表!$B$5,IF(N184="準優勝",[5]点数換算表!$C$5,IF(N184="ベスト4",[5]点数換算表!$D$5,IF(N184="ベスト8",[5]点数換算表!$E$5,IF(N184="ベスト16",[5]点数換算表!$F$5,IF(N184="ベスト32",[5]点数換算表!$G$5,"")))))))</f>
        <v>0</v>
      </c>
      <c r="P184" s="12"/>
      <c r="Q184" s="11">
        <f>IF(P184="",0,IF(P184="優勝",[2]点数換算表!$B$6,IF(P184="準優勝",[2]点数換算表!$C$6,IF(P184="ベスト4",[2]点数換算表!$D$6,IF(P184="ベスト8",[2]点数換算表!$E$6,IF(P184="ベスト16",[2]点数換算表!$F$6,IF(P184="ベスト32",[2]点数換算表!$G$6,"")))))))</f>
        <v>0</v>
      </c>
      <c r="R184" s="12"/>
      <c r="S184" s="11">
        <f>IF(R184="",0,IF(R184="優勝",[2]点数換算表!$B$7,IF(R184="準優勝",[2]点数換算表!$C$7,IF(R184="ベスト4",[2]点数換算表!$D$7,IF(R184="ベスト8",[2]点数換算表!$E$7,[2]点数換算表!$F$7)))))</f>
        <v>0</v>
      </c>
      <c r="T184" s="12"/>
      <c r="U184" s="11">
        <f>IF(T184="",0,IF(T184="優勝",[2]点数換算表!$B$8,IF(T184="準優勝",[2]点数換算表!$C$8,IF(T184="ベスト4",[2]点数換算表!$D$8,IF(T184="ベスト8",[2]点数換算表!$E$8,[2]点数換算表!$F$8)))))</f>
        <v>0</v>
      </c>
      <c r="V184" s="12"/>
      <c r="W184" s="23">
        <f>IF(V184="",0,IF(V184="優勝",[2]点数換算表!$B$13,IF(V184="準優勝",[2]点数換算表!$C$13,IF(V184="ベスト4",[2]点数換算表!$D$13,[2]点数換算表!$E$13))))</f>
        <v>0</v>
      </c>
      <c r="X184" s="12"/>
      <c r="Y184" s="11">
        <f>IF(X184="",0,IF(X184="優勝",[2]点数換算表!$B$14,IF(X184="準優勝",[2]点数換算表!$C$14,IF(X184="ベスト4",[2]点数換算表!$D$14,[2]点数換算表!$E$14))))</f>
        <v>0</v>
      </c>
      <c r="Z184" s="12"/>
      <c r="AA184" s="11">
        <f>IF(Z184="",0,IF(Z184="優勝",[2]点数換算表!$B$15,IF(Z184="準優勝",[2]点数換算表!$C$15,IF(Z184="ベスト4",[2]点数換算表!$D$15,IF(Z184="ベスト8",[2]点数換算表!$E$15,IF(Z184="ベスト16",[2]点数換算表!$F$15,""))))))</f>
        <v>0</v>
      </c>
      <c r="AB184" s="12"/>
      <c r="AC184" s="11">
        <f>IF(AB184="",0,IF(AB184="優勝",[2]点数換算表!$B$16,IF(AB184="準優勝",[2]点数換算表!$C$16,IF(AB184="ベスト4",[2]点数換算表!$D$16,IF(AB184="ベスト8",[2]点数換算表!$E$16,IF(AB184="ベスト16",[2]点数換算表!$F$16,IF(AB184="ベスト32",[2]点数換算表!$G$16,"")))))))</f>
        <v>0</v>
      </c>
      <c r="AD184" s="12"/>
      <c r="AE184" s="11">
        <f>IF(AD184="",0,IF(AD184="優勝",[2]点数換算表!$B$17,IF(AD184="準優勝",[2]点数換算表!$C$17,IF(AD184="ベスト4",[2]点数換算表!$D$17,IF(AD184="ベスト8",[2]点数換算表!$E$17,IF(AD184="ベスト16",[2]点数換算表!$F$17,IF(AD184="ベスト32",[2]点数換算表!$G$17,"")))))))</f>
        <v>0</v>
      </c>
      <c r="AF184" s="12"/>
      <c r="AG184" s="11">
        <f>IF(AF184="",0,IF(AF184="優勝",[2]点数換算表!$B$18,IF(AF184="準優勝",[2]点数換算表!$C$18,IF(AF184="ベスト4",[2]点数換算表!$D$18,IF(AF184="ベスト8",[2]点数換算表!$E$18,[2]点数換算表!$F$18)))))</f>
        <v>0</v>
      </c>
      <c r="AH184" s="12"/>
      <c r="AI184" s="11">
        <f>IF(AH184="",0,IF(AH184="優勝",[2]点数換算表!$B$19,IF(AH184="準優勝",[2]点数換算表!$C$19,IF(AH184="ベスト4",[2]点数換算表!$D$19,IF(AH184="ベスト8",[2]点数換算表!$E$19,[2]点数換算表!$F$19)))))</f>
        <v>0</v>
      </c>
    </row>
    <row r="185" spans="1:35">
      <c r="A185" s="13">
        <v>182</v>
      </c>
      <c r="B185" s="12" t="s">
        <v>505</v>
      </c>
      <c r="C185" s="12" t="s">
        <v>471</v>
      </c>
      <c r="D185" s="12">
        <v>1</v>
      </c>
      <c r="E185" s="25" t="s">
        <v>467</v>
      </c>
      <c r="F185" s="26" t="s">
        <v>539</v>
      </c>
      <c r="G185" s="11">
        <f t="shared" si="4"/>
        <v>20</v>
      </c>
      <c r="H185" s="12"/>
      <c r="I185" s="23">
        <f>IF(H185="",0,IF(H185="優勝",[2]点数換算表!$B$2,IF(H185="準優勝",[2]点数換算表!$C$2,IF(H185="ベスト4",[2]点数換算表!$D$2,[2]点数換算表!$E$2))))</f>
        <v>0</v>
      </c>
      <c r="J185" s="12"/>
      <c r="K185" s="11">
        <f>IF(J185="",0,IF(J185="優勝",[2]点数換算表!$B$3,IF(J185="準優勝",[2]点数換算表!$C$3,IF(J185="ベスト4",[2]点数換算表!$D$3,[2]点数換算表!$E$3))))</f>
        <v>0</v>
      </c>
      <c r="L185" s="12" t="s">
        <v>7</v>
      </c>
      <c r="M185" s="11">
        <f>IF(L185="",0,IF(L185="優勝",[2]点数換算表!$B$4,IF(L185="準優勝",[2]点数換算表!$C$4,IF(L185="ベスト4",[2]点数換算表!$D$4,IF(L185="ベスト8",[2]点数換算表!$E$4,IF(L185="ベスト16",[2]点数換算表!$F$4,""))))))</f>
        <v>20</v>
      </c>
      <c r="N185" s="12"/>
      <c r="O185" s="11">
        <f>IF(N185="",0,IF(N185="優勝",[5]点数換算表!$B$5,IF(N185="準優勝",[5]点数換算表!$C$5,IF(N185="ベスト4",[5]点数換算表!$D$5,IF(N185="ベスト8",[5]点数換算表!$E$5,IF(N185="ベスト16",[5]点数換算表!$F$5,IF(N185="ベスト32",[5]点数換算表!$G$5,"")))))))</f>
        <v>0</v>
      </c>
      <c r="P185" s="12"/>
      <c r="Q185" s="11">
        <f>IF(P185="",0,IF(P185="優勝",[2]点数換算表!$B$6,IF(P185="準優勝",[2]点数換算表!$C$6,IF(P185="ベスト4",[2]点数換算表!$D$6,IF(P185="ベスト8",[2]点数換算表!$E$6,IF(P185="ベスト16",[2]点数換算表!$F$6,IF(P185="ベスト32",[2]点数換算表!$G$6,"")))))))</f>
        <v>0</v>
      </c>
      <c r="R185" s="12"/>
      <c r="S185" s="11">
        <f>IF(R185="",0,IF(R185="優勝",[2]点数換算表!$B$7,IF(R185="準優勝",[2]点数換算表!$C$7,IF(R185="ベスト4",[2]点数換算表!$D$7,IF(R185="ベスト8",[2]点数換算表!$E$7,[2]点数換算表!$F$7)))))</f>
        <v>0</v>
      </c>
      <c r="T185" s="12"/>
      <c r="U185" s="11">
        <f>IF(T185="",0,IF(T185="優勝",[2]点数換算表!$B$8,IF(T185="準優勝",[2]点数換算表!$C$8,IF(T185="ベスト4",[2]点数換算表!$D$8,IF(T185="ベスト8",[2]点数換算表!$E$8,[2]点数換算表!$F$8)))))</f>
        <v>0</v>
      </c>
      <c r="V185" s="12"/>
      <c r="W185" s="23">
        <f>IF(V185="",0,IF(V185="優勝",[2]点数換算表!$B$13,IF(V185="準優勝",[2]点数換算表!$C$13,IF(V185="ベスト4",[2]点数換算表!$D$13,[2]点数換算表!$E$13))))</f>
        <v>0</v>
      </c>
      <c r="X185" s="12"/>
      <c r="Y185" s="11">
        <f>IF(X185="",0,IF(X185="優勝",[2]点数換算表!$B$14,IF(X185="準優勝",[2]点数換算表!$C$14,IF(X185="ベスト4",[2]点数換算表!$D$14,[2]点数換算表!$E$14))))</f>
        <v>0</v>
      </c>
      <c r="Z185" s="12"/>
      <c r="AA185" s="11">
        <f>IF(Z185="",0,IF(Z185="優勝",[2]点数換算表!$B$15,IF(Z185="準優勝",[2]点数換算表!$C$15,IF(Z185="ベスト4",[2]点数換算表!$D$15,IF(Z185="ベスト8",[2]点数換算表!$E$15,IF(Z185="ベスト16",[2]点数換算表!$F$15,""))))))</f>
        <v>0</v>
      </c>
      <c r="AB185" s="12"/>
      <c r="AC185" s="11">
        <f>IF(AB185="",0,IF(AB185="優勝",[2]点数換算表!$B$16,IF(AB185="準優勝",[2]点数換算表!$C$16,IF(AB185="ベスト4",[2]点数換算表!$D$16,IF(AB185="ベスト8",[2]点数換算表!$E$16,IF(AB185="ベスト16",[2]点数換算表!$F$16,IF(AB185="ベスト32",[2]点数換算表!$G$16,"")))))))</f>
        <v>0</v>
      </c>
      <c r="AD185" s="12"/>
      <c r="AE185" s="11">
        <f>IF(AD185="",0,IF(AD185="優勝",[2]点数換算表!$B$17,IF(AD185="準優勝",[2]点数換算表!$C$17,IF(AD185="ベスト4",[2]点数換算表!$D$17,IF(AD185="ベスト8",[2]点数換算表!$E$17,IF(AD185="ベスト16",[2]点数換算表!$F$17,IF(AD185="ベスト32",[2]点数換算表!$G$17,"")))))))</f>
        <v>0</v>
      </c>
      <c r="AF185" s="12"/>
      <c r="AG185" s="11">
        <f>IF(AF185="",0,IF(AF185="優勝",[2]点数換算表!$B$18,IF(AF185="準優勝",[2]点数換算表!$C$18,IF(AF185="ベスト4",[2]点数換算表!$D$18,IF(AF185="ベスト8",[2]点数換算表!$E$18,[2]点数換算表!$F$18)))))</f>
        <v>0</v>
      </c>
      <c r="AH185" s="12"/>
      <c r="AI185" s="11">
        <f>IF(AH185="",0,IF(AH185="優勝",[2]点数換算表!$B$19,IF(AH185="準優勝",[2]点数換算表!$C$19,IF(AH185="ベスト4",[2]点数換算表!$D$19,IF(AH185="ベスト8",[2]点数換算表!$E$19,[2]点数換算表!$F$19)))))</f>
        <v>0</v>
      </c>
    </row>
    <row r="186" spans="1:35">
      <c r="A186" s="13">
        <v>183</v>
      </c>
      <c r="B186" s="12" t="s">
        <v>506</v>
      </c>
      <c r="C186" s="12" t="s">
        <v>471</v>
      </c>
      <c r="D186" s="12">
        <v>2</v>
      </c>
      <c r="E186" s="25" t="s">
        <v>467</v>
      </c>
      <c r="F186" s="26" t="s">
        <v>539</v>
      </c>
      <c r="G186" s="11">
        <f t="shared" si="4"/>
        <v>20</v>
      </c>
      <c r="H186" s="12"/>
      <c r="I186" s="23">
        <f>IF(H186="",0,IF(H186="優勝",[2]点数換算表!$B$2,IF(H186="準優勝",[2]点数換算表!$C$2,IF(H186="ベスト4",[2]点数換算表!$D$2,[2]点数換算表!$E$2))))</f>
        <v>0</v>
      </c>
      <c r="J186" s="12"/>
      <c r="K186" s="11">
        <f>IF(J186="",0,IF(J186="優勝",[2]点数換算表!$B$3,IF(J186="準優勝",[2]点数換算表!$C$3,IF(J186="ベスト4",[2]点数換算表!$D$3,[2]点数換算表!$E$3))))</f>
        <v>0</v>
      </c>
      <c r="L186" s="12" t="s">
        <v>7</v>
      </c>
      <c r="M186" s="11">
        <f>IF(L186="",0,IF(L186="優勝",[2]点数換算表!$B$4,IF(L186="準優勝",[2]点数換算表!$C$4,IF(L186="ベスト4",[2]点数換算表!$D$4,IF(L186="ベスト8",[2]点数換算表!$E$4,IF(L186="ベスト16",[2]点数換算表!$F$4,""))))))</f>
        <v>20</v>
      </c>
      <c r="N186" s="12"/>
      <c r="O186" s="11">
        <f>IF(N186="",0,IF(N186="優勝",[5]点数換算表!$B$5,IF(N186="準優勝",[5]点数換算表!$C$5,IF(N186="ベスト4",[5]点数換算表!$D$5,IF(N186="ベスト8",[5]点数換算表!$E$5,IF(N186="ベスト16",[5]点数換算表!$F$5,IF(N186="ベスト32",[5]点数換算表!$G$5,"")))))))</f>
        <v>0</v>
      </c>
      <c r="P186" s="12"/>
      <c r="Q186" s="11">
        <f>IF(P186="",0,IF(P186="優勝",[2]点数換算表!$B$6,IF(P186="準優勝",[2]点数換算表!$C$6,IF(P186="ベスト4",[2]点数換算表!$D$6,IF(P186="ベスト8",[2]点数換算表!$E$6,IF(P186="ベスト16",[2]点数換算表!$F$6,IF(P186="ベスト32",[2]点数換算表!$G$6,"")))))))</f>
        <v>0</v>
      </c>
      <c r="R186" s="12"/>
      <c r="S186" s="11">
        <f>IF(R186="",0,IF(R186="優勝",[2]点数換算表!$B$7,IF(R186="準優勝",[2]点数換算表!$C$7,IF(R186="ベスト4",[2]点数換算表!$D$7,IF(R186="ベスト8",[2]点数換算表!$E$7,[2]点数換算表!$F$7)))))</f>
        <v>0</v>
      </c>
      <c r="T186" s="12"/>
      <c r="U186" s="11">
        <f>IF(T186="",0,IF(T186="優勝",[2]点数換算表!$B$8,IF(T186="準優勝",[2]点数換算表!$C$8,IF(T186="ベスト4",[2]点数換算表!$D$8,IF(T186="ベスト8",[2]点数換算表!$E$8,[2]点数換算表!$F$8)))))</f>
        <v>0</v>
      </c>
      <c r="V186" s="12"/>
      <c r="W186" s="23">
        <f>IF(V186="",0,IF(V186="優勝",[2]点数換算表!$B$13,IF(V186="準優勝",[2]点数換算表!$C$13,IF(V186="ベスト4",[2]点数換算表!$D$13,[2]点数換算表!$E$13))))</f>
        <v>0</v>
      </c>
      <c r="X186" s="12"/>
      <c r="Y186" s="11">
        <f>IF(X186="",0,IF(X186="優勝",[2]点数換算表!$B$14,IF(X186="準優勝",[2]点数換算表!$C$14,IF(X186="ベスト4",[2]点数換算表!$D$14,[2]点数換算表!$E$14))))</f>
        <v>0</v>
      </c>
      <c r="Z186" s="12"/>
      <c r="AA186" s="11">
        <f>IF(Z186="",0,IF(Z186="優勝",[2]点数換算表!$B$15,IF(Z186="準優勝",[2]点数換算表!$C$15,IF(Z186="ベスト4",[2]点数換算表!$D$15,IF(Z186="ベスト8",[2]点数換算表!$E$15,IF(Z186="ベスト16",[2]点数換算表!$F$15,""))))))</f>
        <v>0</v>
      </c>
      <c r="AB186" s="12"/>
      <c r="AC186" s="11">
        <f>IF(AB186="",0,IF(AB186="優勝",[2]点数換算表!$B$16,IF(AB186="準優勝",[2]点数換算表!$C$16,IF(AB186="ベスト4",[2]点数換算表!$D$16,IF(AB186="ベスト8",[2]点数換算表!$E$16,IF(AB186="ベスト16",[2]点数換算表!$F$16,IF(AB186="ベスト32",[2]点数換算表!$G$16,"")))))))</f>
        <v>0</v>
      </c>
      <c r="AD186" s="12"/>
      <c r="AE186" s="11">
        <f>IF(AD186="",0,IF(AD186="優勝",[2]点数換算表!$B$17,IF(AD186="準優勝",[2]点数換算表!$C$17,IF(AD186="ベスト4",[2]点数換算表!$D$17,IF(AD186="ベスト8",[2]点数換算表!$E$17,IF(AD186="ベスト16",[2]点数換算表!$F$17,IF(AD186="ベスト32",[2]点数換算表!$G$17,"")))))))</f>
        <v>0</v>
      </c>
      <c r="AF186" s="12"/>
      <c r="AG186" s="11">
        <f>IF(AF186="",0,IF(AF186="優勝",[2]点数換算表!$B$18,IF(AF186="準優勝",[2]点数換算表!$C$18,IF(AF186="ベスト4",[2]点数換算表!$D$18,IF(AF186="ベスト8",[2]点数換算表!$E$18,[2]点数換算表!$F$18)))))</f>
        <v>0</v>
      </c>
      <c r="AH186" s="12"/>
      <c r="AI186" s="11">
        <f>IF(AH186="",0,IF(AH186="優勝",[2]点数換算表!$B$19,IF(AH186="準優勝",[2]点数換算表!$C$19,IF(AH186="ベスト4",[2]点数換算表!$D$19,IF(AH186="ベスト8",[2]点数換算表!$E$19,[2]点数換算表!$F$19)))))</f>
        <v>0</v>
      </c>
    </row>
    <row r="187" spans="1:35">
      <c r="A187" s="13">
        <v>184</v>
      </c>
      <c r="B187" s="12" t="s">
        <v>507</v>
      </c>
      <c r="C187" s="12" t="s">
        <v>471</v>
      </c>
      <c r="D187" s="12">
        <v>2</v>
      </c>
      <c r="E187" s="25" t="s">
        <v>467</v>
      </c>
      <c r="F187" s="26" t="s">
        <v>539</v>
      </c>
      <c r="G187" s="11">
        <f t="shared" si="4"/>
        <v>20</v>
      </c>
      <c r="H187" s="12"/>
      <c r="I187" s="23">
        <f>IF(H187="",0,IF(H187="優勝",[2]点数換算表!$B$2,IF(H187="準優勝",[2]点数換算表!$C$2,IF(H187="ベスト4",[2]点数換算表!$D$2,[2]点数換算表!$E$2))))</f>
        <v>0</v>
      </c>
      <c r="J187" s="12"/>
      <c r="K187" s="11">
        <f>IF(J187="",0,IF(J187="優勝",[2]点数換算表!$B$3,IF(J187="準優勝",[2]点数換算表!$C$3,IF(J187="ベスト4",[2]点数換算表!$D$3,[2]点数換算表!$E$3))))</f>
        <v>0</v>
      </c>
      <c r="L187" s="12" t="s">
        <v>7</v>
      </c>
      <c r="M187" s="11">
        <f>IF(L187="",0,IF(L187="優勝",[2]点数換算表!$B$4,IF(L187="準優勝",[2]点数換算表!$C$4,IF(L187="ベスト4",[2]点数換算表!$D$4,IF(L187="ベスト8",[2]点数換算表!$E$4,IF(L187="ベスト16",[2]点数換算表!$F$4,""))))))</f>
        <v>20</v>
      </c>
      <c r="N187" s="12"/>
      <c r="O187" s="11">
        <f>IF(N187="",0,IF(N187="優勝",[5]点数換算表!$B$5,IF(N187="準優勝",[5]点数換算表!$C$5,IF(N187="ベスト4",[5]点数換算表!$D$5,IF(N187="ベスト8",[5]点数換算表!$E$5,IF(N187="ベスト16",[5]点数換算表!$F$5,IF(N187="ベスト32",[5]点数換算表!$G$5,"")))))))</f>
        <v>0</v>
      </c>
      <c r="P187" s="12"/>
      <c r="Q187" s="11">
        <f>IF(P187="",0,IF(P187="優勝",[2]点数換算表!$B$6,IF(P187="準優勝",[2]点数換算表!$C$6,IF(P187="ベスト4",[2]点数換算表!$D$6,IF(P187="ベスト8",[2]点数換算表!$E$6,IF(P187="ベスト16",[2]点数換算表!$F$6,IF(P187="ベスト32",[2]点数換算表!$G$6,"")))))))</f>
        <v>0</v>
      </c>
      <c r="R187" s="12"/>
      <c r="S187" s="11">
        <f>IF(R187="",0,IF(R187="優勝",[2]点数換算表!$B$7,IF(R187="準優勝",[2]点数換算表!$C$7,IF(R187="ベスト4",[2]点数換算表!$D$7,IF(R187="ベスト8",[2]点数換算表!$E$7,[2]点数換算表!$F$7)))))</f>
        <v>0</v>
      </c>
      <c r="T187" s="12"/>
      <c r="U187" s="11">
        <f>IF(T187="",0,IF(T187="優勝",[2]点数換算表!$B$8,IF(T187="準優勝",[2]点数換算表!$C$8,IF(T187="ベスト4",[2]点数換算表!$D$8,IF(T187="ベスト8",[2]点数換算表!$E$8,[2]点数換算表!$F$8)))))</f>
        <v>0</v>
      </c>
      <c r="V187" s="12"/>
      <c r="W187" s="23">
        <f>IF(V187="",0,IF(V187="優勝",[2]点数換算表!$B$13,IF(V187="準優勝",[2]点数換算表!$C$13,IF(V187="ベスト4",[2]点数換算表!$D$13,[2]点数換算表!$E$13))))</f>
        <v>0</v>
      </c>
      <c r="X187" s="12"/>
      <c r="Y187" s="11">
        <f>IF(X187="",0,IF(X187="優勝",[2]点数換算表!$B$14,IF(X187="準優勝",[2]点数換算表!$C$14,IF(X187="ベスト4",[2]点数換算表!$D$14,[2]点数換算表!$E$14))))</f>
        <v>0</v>
      </c>
      <c r="Z187" s="12"/>
      <c r="AA187" s="11">
        <f>IF(Z187="",0,IF(Z187="優勝",[2]点数換算表!$B$15,IF(Z187="準優勝",[2]点数換算表!$C$15,IF(Z187="ベスト4",[2]点数換算表!$D$15,IF(Z187="ベスト8",[2]点数換算表!$E$15,IF(Z187="ベスト16",[2]点数換算表!$F$15,""))))))</f>
        <v>0</v>
      </c>
      <c r="AB187" s="12"/>
      <c r="AC187" s="11">
        <f>IF(AB187="",0,IF(AB187="優勝",[2]点数換算表!$B$16,IF(AB187="準優勝",[2]点数換算表!$C$16,IF(AB187="ベスト4",[2]点数換算表!$D$16,IF(AB187="ベスト8",[2]点数換算表!$E$16,IF(AB187="ベスト16",[2]点数換算表!$F$16,IF(AB187="ベスト32",[2]点数換算表!$G$16,"")))))))</f>
        <v>0</v>
      </c>
      <c r="AD187" s="12"/>
      <c r="AE187" s="11">
        <f>IF(AD187="",0,IF(AD187="優勝",[2]点数換算表!$B$17,IF(AD187="準優勝",[2]点数換算表!$C$17,IF(AD187="ベスト4",[2]点数換算表!$D$17,IF(AD187="ベスト8",[2]点数換算表!$E$17,IF(AD187="ベスト16",[2]点数換算表!$F$17,IF(AD187="ベスト32",[2]点数換算表!$G$17,"")))))))</f>
        <v>0</v>
      </c>
      <c r="AF187" s="12"/>
      <c r="AG187" s="11">
        <f>IF(AF187="",0,IF(AF187="優勝",[2]点数換算表!$B$18,IF(AF187="準優勝",[2]点数換算表!$C$18,IF(AF187="ベスト4",[2]点数換算表!$D$18,IF(AF187="ベスト8",[2]点数換算表!$E$18,[2]点数換算表!$F$18)))))</f>
        <v>0</v>
      </c>
      <c r="AH187" s="12"/>
      <c r="AI187" s="11">
        <f>IF(AH187="",0,IF(AH187="優勝",[2]点数換算表!$B$19,IF(AH187="準優勝",[2]点数換算表!$C$19,IF(AH187="ベスト4",[2]点数換算表!$D$19,IF(AH187="ベスト8",[2]点数換算表!$E$19,[2]点数換算表!$F$19)))))</f>
        <v>0</v>
      </c>
    </row>
    <row r="188" spans="1:35">
      <c r="A188" s="13">
        <v>185</v>
      </c>
      <c r="B188" s="12" t="s">
        <v>480</v>
      </c>
      <c r="C188" s="12" t="s">
        <v>471</v>
      </c>
      <c r="D188" s="12">
        <v>2</v>
      </c>
      <c r="E188" s="25" t="s">
        <v>467</v>
      </c>
      <c r="F188" s="26" t="s">
        <v>539</v>
      </c>
      <c r="G188" s="11">
        <f t="shared" si="4"/>
        <v>20</v>
      </c>
      <c r="H188" s="12"/>
      <c r="I188" s="23">
        <f>IF(H188="",0,IF(H188="優勝",[2]点数換算表!$B$2,IF(H188="準優勝",[2]点数換算表!$C$2,IF(H188="ベスト4",[2]点数換算表!$D$2,[2]点数換算表!$E$2))))</f>
        <v>0</v>
      </c>
      <c r="J188" s="12"/>
      <c r="K188" s="11">
        <f>IF(J188="",0,IF(J188="優勝",[2]点数換算表!$B$3,IF(J188="準優勝",[2]点数換算表!$C$3,IF(J188="ベスト4",[2]点数換算表!$D$3,[2]点数換算表!$E$3))))</f>
        <v>0</v>
      </c>
      <c r="L188" s="12" t="s">
        <v>7</v>
      </c>
      <c r="M188" s="11">
        <f>IF(L188="",0,IF(L188="優勝",[2]点数換算表!$B$4,IF(L188="準優勝",[2]点数換算表!$C$4,IF(L188="ベスト4",[2]点数換算表!$D$4,IF(L188="ベスト8",[2]点数換算表!$E$4,IF(L188="ベスト16",[2]点数換算表!$F$4,""))))))</f>
        <v>20</v>
      </c>
      <c r="N188" s="12"/>
      <c r="O188" s="11">
        <f>IF(N188="",0,IF(N188="優勝",[5]点数換算表!$B$5,IF(N188="準優勝",[5]点数換算表!$C$5,IF(N188="ベスト4",[5]点数換算表!$D$5,IF(N188="ベスト8",[5]点数換算表!$E$5,IF(N188="ベスト16",[5]点数換算表!$F$5,IF(N188="ベスト32",[5]点数換算表!$G$5,"")))))))</f>
        <v>0</v>
      </c>
      <c r="P188" s="12"/>
      <c r="Q188" s="11">
        <f>IF(P188="",0,IF(P188="優勝",[2]点数換算表!$B$6,IF(P188="準優勝",[2]点数換算表!$C$6,IF(P188="ベスト4",[2]点数換算表!$D$6,IF(P188="ベスト8",[2]点数換算表!$E$6,IF(P188="ベスト16",[2]点数換算表!$F$6,IF(P188="ベスト32",[2]点数換算表!$G$6,"")))))))</f>
        <v>0</v>
      </c>
      <c r="R188" s="12"/>
      <c r="S188" s="11">
        <f>IF(R188="",0,IF(R188="優勝",[2]点数換算表!$B$7,IF(R188="準優勝",[2]点数換算表!$C$7,IF(R188="ベスト4",[2]点数換算表!$D$7,IF(R188="ベスト8",[2]点数換算表!$E$7,[2]点数換算表!$F$7)))))</f>
        <v>0</v>
      </c>
      <c r="T188" s="12"/>
      <c r="U188" s="11">
        <f>IF(T188="",0,IF(T188="優勝",[2]点数換算表!$B$8,IF(T188="準優勝",[2]点数換算表!$C$8,IF(T188="ベスト4",[2]点数換算表!$D$8,IF(T188="ベスト8",[2]点数換算表!$E$8,[2]点数換算表!$F$8)))))</f>
        <v>0</v>
      </c>
      <c r="V188" s="12"/>
      <c r="W188" s="23">
        <f>IF(V188="",0,IF(V188="優勝",[2]点数換算表!$B$13,IF(V188="準優勝",[2]点数換算表!$C$13,IF(V188="ベスト4",[2]点数換算表!$D$13,[2]点数換算表!$E$13))))</f>
        <v>0</v>
      </c>
      <c r="X188" s="12"/>
      <c r="Y188" s="11">
        <f>IF(X188="",0,IF(X188="優勝",[2]点数換算表!$B$14,IF(X188="準優勝",[2]点数換算表!$C$14,IF(X188="ベスト4",[2]点数換算表!$D$14,[2]点数換算表!$E$14))))</f>
        <v>0</v>
      </c>
      <c r="Z188" s="12"/>
      <c r="AA188" s="11">
        <f>IF(Z188="",0,IF(Z188="優勝",[2]点数換算表!$B$15,IF(Z188="準優勝",[2]点数換算表!$C$15,IF(Z188="ベスト4",[2]点数換算表!$D$15,IF(Z188="ベスト8",[2]点数換算表!$E$15,IF(Z188="ベスト16",[2]点数換算表!$F$15,""))))))</f>
        <v>0</v>
      </c>
      <c r="AB188" s="12"/>
      <c r="AC188" s="11">
        <f>IF(AB188="",0,IF(AB188="優勝",[2]点数換算表!$B$16,IF(AB188="準優勝",[2]点数換算表!$C$16,IF(AB188="ベスト4",[2]点数換算表!$D$16,IF(AB188="ベスト8",[2]点数換算表!$E$16,IF(AB188="ベスト16",[2]点数換算表!$F$16,IF(AB188="ベスト32",[2]点数換算表!$G$16,"")))))))</f>
        <v>0</v>
      </c>
      <c r="AD188" s="12"/>
      <c r="AE188" s="11">
        <f>IF(AD188="",0,IF(AD188="優勝",[2]点数換算表!$B$17,IF(AD188="準優勝",[2]点数換算表!$C$17,IF(AD188="ベスト4",[2]点数換算表!$D$17,IF(AD188="ベスト8",[2]点数換算表!$E$17,IF(AD188="ベスト16",[2]点数換算表!$F$17,IF(AD188="ベスト32",[2]点数換算表!$G$17,"")))))))</f>
        <v>0</v>
      </c>
      <c r="AF188" s="12"/>
      <c r="AG188" s="11">
        <f>IF(AF188="",0,IF(AF188="優勝",[2]点数換算表!$B$18,IF(AF188="準優勝",[2]点数換算表!$C$18,IF(AF188="ベスト4",[2]点数換算表!$D$18,IF(AF188="ベスト8",[2]点数換算表!$E$18,[2]点数換算表!$F$18)))))</f>
        <v>0</v>
      </c>
      <c r="AH188" s="12"/>
      <c r="AI188" s="11">
        <f>IF(AH188="",0,IF(AH188="優勝",[2]点数換算表!$B$19,IF(AH188="準優勝",[2]点数換算表!$C$19,IF(AH188="ベスト4",[2]点数換算表!$D$19,IF(AH188="ベスト8",[2]点数換算表!$E$19,[2]点数換算表!$F$19)))))</f>
        <v>0</v>
      </c>
    </row>
    <row r="189" spans="1:35">
      <c r="A189" s="13">
        <v>186</v>
      </c>
      <c r="B189" s="12" t="s">
        <v>508</v>
      </c>
      <c r="C189" s="12" t="s">
        <v>471</v>
      </c>
      <c r="D189" s="12">
        <v>2</v>
      </c>
      <c r="E189" s="25" t="s">
        <v>467</v>
      </c>
      <c r="F189" s="26" t="s">
        <v>539</v>
      </c>
      <c r="G189" s="11">
        <f t="shared" si="4"/>
        <v>20</v>
      </c>
      <c r="H189" s="12"/>
      <c r="I189" s="23">
        <f>IF(H189="",0,IF(H189="優勝",[2]点数換算表!$B$2,IF(H189="準優勝",[2]点数換算表!$C$2,IF(H189="ベスト4",[2]点数換算表!$D$2,[2]点数換算表!$E$2))))</f>
        <v>0</v>
      </c>
      <c r="J189" s="12"/>
      <c r="K189" s="11">
        <f>IF(J189="",0,IF(J189="優勝",[2]点数換算表!$B$3,IF(J189="準優勝",[2]点数換算表!$C$3,IF(J189="ベスト4",[2]点数換算表!$D$3,[2]点数換算表!$E$3))))</f>
        <v>0</v>
      </c>
      <c r="L189" s="12" t="s">
        <v>7</v>
      </c>
      <c r="M189" s="11">
        <f>IF(L189="",0,IF(L189="優勝",[2]点数換算表!$B$4,IF(L189="準優勝",[2]点数換算表!$C$4,IF(L189="ベスト4",[2]点数換算表!$D$4,IF(L189="ベスト8",[2]点数換算表!$E$4,IF(L189="ベスト16",[2]点数換算表!$F$4,""))))))</f>
        <v>20</v>
      </c>
      <c r="N189" s="12"/>
      <c r="O189" s="11">
        <f>IF(N189="",0,IF(N189="優勝",[5]点数換算表!$B$5,IF(N189="準優勝",[5]点数換算表!$C$5,IF(N189="ベスト4",[5]点数換算表!$D$5,IF(N189="ベスト8",[5]点数換算表!$E$5,IF(N189="ベスト16",[5]点数換算表!$F$5,IF(N189="ベスト32",[5]点数換算表!$G$5,"")))))))</f>
        <v>0</v>
      </c>
      <c r="P189" s="12"/>
      <c r="Q189" s="11">
        <f>IF(P189="",0,IF(P189="優勝",[2]点数換算表!$B$6,IF(P189="準優勝",[2]点数換算表!$C$6,IF(P189="ベスト4",[2]点数換算表!$D$6,IF(P189="ベスト8",[2]点数換算表!$E$6,IF(P189="ベスト16",[2]点数換算表!$F$6,IF(P189="ベスト32",[2]点数換算表!$G$6,"")))))))</f>
        <v>0</v>
      </c>
      <c r="R189" s="12"/>
      <c r="S189" s="11">
        <f>IF(R189="",0,IF(R189="優勝",[2]点数換算表!$B$7,IF(R189="準優勝",[2]点数換算表!$C$7,IF(R189="ベスト4",[2]点数換算表!$D$7,IF(R189="ベスト8",[2]点数換算表!$E$7,[2]点数換算表!$F$7)))))</f>
        <v>0</v>
      </c>
      <c r="T189" s="12"/>
      <c r="U189" s="11">
        <f>IF(T189="",0,IF(T189="優勝",[2]点数換算表!$B$8,IF(T189="準優勝",[2]点数換算表!$C$8,IF(T189="ベスト4",[2]点数換算表!$D$8,IF(T189="ベスト8",[2]点数換算表!$E$8,[2]点数換算表!$F$8)))))</f>
        <v>0</v>
      </c>
      <c r="V189" s="12"/>
      <c r="W189" s="23">
        <f>IF(V189="",0,IF(V189="優勝",[2]点数換算表!$B$13,IF(V189="準優勝",[2]点数換算表!$C$13,IF(V189="ベスト4",[2]点数換算表!$D$13,[2]点数換算表!$E$13))))</f>
        <v>0</v>
      </c>
      <c r="X189" s="12"/>
      <c r="Y189" s="11">
        <f>IF(X189="",0,IF(X189="優勝",[2]点数換算表!$B$14,IF(X189="準優勝",[2]点数換算表!$C$14,IF(X189="ベスト4",[2]点数換算表!$D$14,[2]点数換算表!$E$14))))</f>
        <v>0</v>
      </c>
      <c r="Z189" s="12"/>
      <c r="AA189" s="11">
        <f>IF(Z189="",0,IF(Z189="優勝",[2]点数換算表!$B$15,IF(Z189="準優勝",[2]点数換算表!$C$15,IF(Z189="ベスト4",[2]点数換算表!$D$15,IF(Z189="ベスト8",[2]点数換算表!$E$15,IF(Z189="ベスト16",[2]点数換算表!$F$15,""))))))</f>
        <v>0</v>
      </c>
      <c r="AB189" s="12"/>
      <c r="AC189" s="11">
        <f>IF(AB189="",0,IF(AB189="優勝",[2]点数換算表!$B$16,IF(AB189="準優勝",[2]点数換算表!$C$16,IF(AB189="ベスト4",[2]点数換算表!$D$16,IF(AB189="ベスト8",[2]点数換算表!$E$16,IF(AB189="ベスト16",[2]点数換算表!$F$16,IF(AB189="ベスト32",[2]点数換算表!$G$16,"")))))))</f>
        <v>0</v>
      </c>
      <c r="AD189" s="12"/>
      <c r="AE189" s="11">
        <f>IF(AD189="",0,IF(AD189="優勝",[2]点数換算表!$B$17,IF(AD189="準優勝",[2]点数換算表!$C$17,IF(AD189="ベスト4",[2]点数換算表!$D$17,IF(AD189="ベスト8",[2]点数換算表!$E$17,IF(AD189="ベスト16",[2]点数換算表!$F$17,IF(AD189="ベスト32",[2]点数換算表!$G$17,"")))))))</f>
        <v>0</v>
      </c>
      <c r="AF189" s="12"/>
      <c r="AG189" s="11">
        <f>IF(AF189="",0,IF(AF189="優勝",[2]点数換算表!$B$18,IF(AF189="準優勝",[2]点数換算表!$C$18,IF(AF189="ベスト4",[2]点数換算表!$D$18,IF(AF189="ベスト8",[2]点数換算表!$E$18,[2]点数換算表!$F$18)))))</f>
        <v>0</v>
      </c>
      <c r="AH189" s="12"/>
      <c r="AI189" s="11">
        <f>IF(AH189="",0,IF(AH189="優勝",[2]点数換算表!$B$19,IF(AH189="準優勝",[2]点数換算表!$C$19,IF(AH189="ベスト4",[2]点数換算表!$D$19,IF(AH189="ベスト8",[2]点数換算表!$E$19,[2]点数換算表!$F$19)))))</f>
        <v>0</v>
      </c>
    </row>
    <row r="190" spans="1:35">
      <c r="A190" s="13">
        <v>187</v>
      </c>
      <c r="B190" s="12" t="s">
        <v>509</v>
      </c>
      <c r="C190" s="12" t="s">
        <v>471</v>
      </c>
      <c r="D190" s="12">
        <v>1</v>
      </c>
      <c r="E190" s="25" t="s">
        <v>467</v>
      </c>
      <c r="F190" s="26" t="s">
        <v>539</v>
      </c>
      <c r="G190" s="11">
        <f t="shared" si="4"/>
        <v>20</v>
      </c>
      <c r="H190" s="12"/>
      <c r="I190" s="23">
        <f>IF(H190="",0,IF(H190="優勝",[2]点数換算表!$B$2,IF(H190="準優勝",[2]点数換算表!$C$2,IF(H190="ベスト4",[2]点数換算表!$D$2,[2]点数換算表!$E$2))))</f>
        <v>0</v>
      </c>
      <c r="J190" s="12"/>
      <c r="K190" s="11">
        <f>IF(J190="",0,IF(J190="優勝",[2]点数換算表!$B$3,IF(J190="準優勝",[2]点数換算表!$C$3,IF(J190="ベスト4",[2]点数換算表!$D$3,[2]点数換算表!$E$3))))</f>
        <v>0</v>
      </c>
      <c r="L190" s="12" t="s">
        <v>7</v>
      </c>
      <c r="M190" s="11">
        <f>IF(L190="",0,IF(L190="優勝",[2]点数換算表!$B$4,IF(L190="準優勝",[2]点数換算表!$C$4,IF(L190="ベスト4",[2]点数換算表!$D$4,IF(L190="ベスト8",[2]点数換算表!$E$4,IF(L190="ベスト16",[2]点数換算表!$F$4,""))))))</f>
        <v>20</v>
      </c>
      <c r="N190" s="12"/>
      <c r="O190" s="11">
        <f>IF(N190="",0,IF(N190="優勝",[5]点数換算表!$B$5,IF(N190="準優勝",[5]点数換算表!$C$5,IF(N190="ベスト4",[5]点数換算表!$D$5,IF(N190="ベスト8",[5]点数換算表!$E$5,IF(N190="ベスト16",[5]点数換算表!$F$5,IF(N190="ベスト32",[5]点数換算表!$G$5,"")))))))</f>
        <v>0</v>
      </c>
      <c r="P190" s="12"/>
      <c r="Q190" s="11">
        <f>IF(P190="",0,IF(P190="優勝",[2]点数換算表!$B$6,IF(P190="準優勝",[2]点数換算表!$C$6,IF(P190="ベスト4",[2]点数換算表!$D$6,IF(P190="ベスト8",[2]点数換算表!$E$6,IF(P190="ベスト16",[2]点数換算表!$F$6,IF(P190="ベスト32",[2]点数換算表!$G$6,"")))))))</f>
        <v>0</v>
      </c>
      <c r="R190" s="12"/>
      <c r="S190" s="11">
        <f>IF(R190="",0,IF(R190="優勝",[2]点数換算表!$B$7,IF(R190="準優勝",[2]点数換算表!$C$7,IF(R190="ベスト4",[2]点数換算表!$D$7,IF(R190="ベスト8",[2]点数換算表!$E$7,[2]点数換算表!$F$7)))))</f>
        <v>0</v>
      </c>
      <c r="T190" s="12"/>
      <c r="U190" s="11">
        <f>IF(T190="",0,IF(T190="優勝",[2]点数換算表!$B$8,IF(T190="準優勝",[2]点数換算表!$C$8,IF(T190="ベスト4",[2]点数換算表!$D$8,IF(T190="ベスト8",[2]点数換算表!$E$8,[2]点数換算表!$F$8)))))</f>
        <v>0</v>
      </c>
      <c r="V190" s="12"/>
      <c r="W190" s="23">
        <f>IF(V190="",0,IF(V190="優勝",[2]点数換算表!$B$13,IF(V190="準優勝",[2]点数換算表!$C$13,IF(V190="ベスト4",[2]点数換算表!$D$13,[2]点数換算表!$E$13))))</f>
        <v>0</v>
      </c>
      <c r="X190" s="12"/>
      <c r="Y190" s="11">
        <f>IF(X190="",0,IF(X190="優勝",[2]点数換算表!$B$14,IF(X190="準優勝",[2]点数換算表!$C$14,IF(X190="ベスト4",[2]点数換算表!$D$14,[2]点数換算表!$E$14))))</f>
        <v>0</v>
      </c>
      <c r="Z190" s="12"/>
      <c r="AA190" s="11">
        <f>IF(Z190="",0,IF(Z190="優勝",[2]点数換算表!$B$15,IF(Z190="準優勝",[2]点数換算表!$C$15,IF(Z190="ベスト4",[2]点数換算表!$D$15,IF(Z190="ベスト8",[2]点数換算表!$E$15,IF(Z190="ベスト16",[2]点数換算表!$F$15,""))))))</f>
        <v>0</v>
      </c>
      <c r="AB190" s="12"/>
      <c r="AC190" s="11">
        <f>IF(AB190="",0,IF(AB190="優勝",[2]点数換算表!$B$16,IF(AB190="準優勝",[2]点数換算表!$C$16,IF(AB190="ベスト4",[2]点数換算表!$D$16,IF(AB190="ベスト8",[2]点数換算表!$E$16,IF(AB190="ベスト16",[2]点数換算表!$F$16,IF(AB190="ベスト32",[2]点数換算表!$G$16,"")))))))</f>
        <v>0</v>
      </c>
      <c r="AD190" s="12"/>
      <c r="AE190" s="11">
        <f>IF(AD190="",0,IF(AD190="優勝",[2]点数換算表!$B$17,IF(AD190="準優勝",[2]点数換算表!$C$17,IF(AD190="ベスト4",[2]点数換算表!$D$17,IF(AD190="ベスト8",[2]点数換算表!$E$17,IF(AD190="ベスト16",[2]点数換算表!$F$17,IF(AD190="ベスト32",[2]点数換算表!$G$17,"")))))))</f>
        <v>0</v>
      </c>
      <c r="AF190" s="12"/>
      <c r="AG190" s="11">
        <f>IF(AF190="",0,IF(AF190="優勝",[2]点数換算表!$B$18,IF(AF190="準優勝",[2]点数換算表!$C$18,IF(AF190="ベスト4",[2]点数換算表!$D$18,IF(AF190="ベスト8",[2]点数換算表!$E$18,[2]点数換算表!$F$18)))))</f>
        <v>0</v>
      </c>
      <c r="AH190" s="12"/>
      <c r="AI190" s="11">
        <f>IF(AH190="",0,IF(AH190="優勝",[2]点数換算表!$B$19,IF(AH190="準優勝",[2]点数換算表!$C$19,IF(AH190="ベスト4",[2]点数換算表!$D$19,IF(AH190="ベスト8",[2]点数換算表!$E$19,[2]点数換算表!$F$19)))))</f>
        <v>0</v>
      </c>
    </row>
    <row r="191" spans="1:35">
      <c r="A191" s="13">
        <v>188</v>
      </c>
      <c r="B191" s="12" t="s">
        <v>544</v>
      </c>
      <c r="C191" s="12" t="s">
        <v>30</v>
      </c>
      <c r="D191" s="12">
        <v>1</v>
      </c>
      <c r="E191" s="16" t="s">
        <v>177</v>
      </c>
      <c r="F191" s="26" t="s">
        <v>539</v>
      </c>
      <c r="G191" s="11">
        <f t="shared" si="4"/>
        <v>20</v>
      </c>
      <c r="H191" s="12"/>
      <c r="I191" s="23">
        <f>IF(H191="",0,IF(H191="優勝",[2]点数換算表!$B$2,IF(H191="準優勝",[2]点数換算表!$C$2,IF(H191="ベスト4",[2]点数換算表!$D$2,[2]点数換算表!$E$2))))</f>
        <v>0</v>
      </c>
      <c r="J191" s="12"/>
      <c r="K191" s="11">
        <f>IF(J191="",0,IF(J191="優勝",[2]点数換算表!$B$3,IF(J191="準優勝",[2]点数換算表!$C$3,IF(J191="ベスト4",[2]点数換算表!$D$3,[2]点数換算表!$E$3))))</f>
        <v>0</v>
      </c>
      <c r="L191" s="12" t="s">
        <v>7</v>
      </c>
      <c r="M191" s="11">
        <f>IF(L191="",0,IF(L191="優勝",[2]点数換算表!$B$4,IF(L191="準優勝",[2]点数換算表!$C$4,IF(L191="ベスト4",[2]点数換算表!$D$4,IF(L191="ベスト8",[2]点数換算表!$E$4,IF(L191="ベスト16",[2]点数換算表!$F$4,""))))))</f>
        <v>20</v>
      </c>
      <c r="N191" s="12"/>
      <c r="O191" s="11">
        <f>IF(N191="",0,IF(N191="優勝",点数換算表!$B$5,IF(N191="準優勝",点数換算表!$C$5,IF(N191="ベスト4",点数換算表!$D$5,IF(N191="ベスト8",点数換算表!$E$5,IF(N191="ベスト16",点数換算表!$F$5,IF(N191="ベスト32",点数換算表!$G$5,"")))))))</f>
        <v>0</v>
      </c>
      <c r="P191" s="12"/>
      <c r="Q191" s="11">
        <f>IF(P191="",0,IF(P191="優勝",[2]点数換算表!$B$6,IF(P191="準優勝",[2]点数換算表!$C$6,IF(P191="ベスト4",[2]点数換算表!$D$6,IF(P191="ベスト8",[2]点数換算表!$E$6,IF(P191="ベスト16",[2]点数換算表!$F$6,IF(P191="ベスト32",[2]点数換算表!$G$6,"")))))))</f>
        <v>0</v>
      </c>
      <c r="R191" s="12"/>
      <c r="S191" s="11">
        <f>IF(R191="",0,IF(R191="優勝",[2]点数換算表!$B$7,IF(R191="準優勝",[2]点数換算表!$C$7,IF(R191="ベスト4",[2]点数換算表!$D$7,IF(R191="ベスト8",[2]点数換算表!$E$7,[2]点数換算表!$F$7)))))</f>
        <v>0</v>
      </c>
      <c r="T191" s="12"/>
      <c r="U191" s="11">
        <f>IF(T191="",0,IF(T191="優勝",[2]点数換算表!$B$8,IF(T191="準優勝",[2]点数換算表!$C$8,IF(T191="ベスト4",[2]点数換算表!$D$8,IF(T191="ベスト8",[2]点数換算表!$E$8,[2]点数換算表!$F$8)))))</f>
        <v>0</v>
      </c>
      <c r="V191" s="12"/>
      <c r="W191" s="23">
        <f>IF(V191="",0,IF(V191="優勝",[2]点数換算表!$B$13,IF(V191="準優勝",[2]点数換算表!$C$13,IF(V191="ベスト4",[2]点数換算表!$D$13,[2]点数換算表!$E$13))))</f>
        <v>0</v>
      </c>
      <c r="X191" s="12"/>
      <c r="Y191" s="11">
        <f>IF(X191="",0,IF(X191="優勝",[2]点数換算表!$B$14,IF(X191="準優勝",[2]点数換算表!$C$14,IF(X191="ベスト4",[2]点数換算表!$D$14,[2]点数換算表!$E$14))))</f>
        <v>0</v>
      </c>
      <c r="Z191" s="12"/>
      <c r="AA191" s="11">
        <f>IF(Z191="",0,IF(Z191="優勝",[2]点数換算表!$B$15,IF(Z191="準優勝",[2]点数換算表!$C$15,IF(Z191="ベスト4",[2]点数換算表!$D$15,IF(Z191="ベスト8",[2]点数換算表!$E$15,IF(Z191="ベスト16",[2]点数換算表!$F$15,""))))))</f>
        <v>0</v>
      </c>
      <c r="AB191" s="12"/>
      <c r="AC191" s="11">
        <f>IF(AB191="",0,IF(AB191="優勝",[2]点数換算表!$B$16,IF(AB191="準優勝",[2]点数換算表!$C$16,IF(AB191="ベスト4",[2]点数換算表!$D$16,IF(AB191="ベスト8",[2]点数換算表!$E$16,IF(AB191="ベスト16",[2]点数換算表!$F$16,IF(AB191="ベスト32",[2]点数換算表!$G$16,"")))))))</f>
        <v>0</v>
      </c>
      <c r="AD191" s="12"/>
      <c r="AE191" s="11">
        <f>IF(AD191="",0,IF(AD191="優勝",[2]点数換算表!$B$17,IF(AD191="準優勝",[2]点数換算表!$C$17,IF(AD191="ベスト4",[2]点数換算表!$D$17,IF(AD191="ベスト8",[2]点数換算表!$E$17,IF(AD191="ベスト16",[2]点数換算表!$F$17,IF(AD191="ベスト32",[2]点数換算表!$G$17,"")))))))</f>
        <v>0</v>
      </c>
      <c r="AF191" s="12"/>
      <c r="AG191" s="11">
        <f>IF(AF191="",0,IF(AF191="優勝",[2]点数換算表!$B$18,IF(AF191="準優勝",[2]点数換算表!$C$18,IF(AF191="ベスト4",[2]点数換算表!$D$18,IF(AF191="ベスト8",[2]点数換算表!$E$18,[2]点数換算表!$F$18)))))</f>
        <v>0</v>
      </c>
      <c r="AH191" s="12"/>
      <c r="AI191" s="11">
        <f>IF(AH191="",0,IF(AH191="優勝",[2]点数換算表!$B$19,IF(AH191="準優勝",[2]点数換算表!$C$19,IF(AH191="ベスト4",[2]点数換算表!$D$19,IF(AH191="ベスト8",[2]点数換算表!$E$19,[2]点数換算表!$F$19)))))</f>
        <v>0</v>
      </c>
    </row>
    <row r="192" spans="1:35">
      <c r="A192" s="13">
        <v>189</v>
      </c>
      <c r="B192" s="12" t="s">
        <v>545</v>
      </c>
      <c r="C192" s="12" t="s">
        <v>167</v>
      </c>
      <c r="D192" s="12">
        <v>1</v>
      </c>
      <c r="E192" s="16" t="s">
        <v>177</v>
      </c>
      <c r="F192" s="26" t="s">
        <v>539</v>
      </c>
      <c r="G192" s="11">
        <f t="shared" si="4"/>
        <v>20</v>
      </c>
      <c r="H192" s="12"/>
      <c r="I192" s="23">
        <f>IF(H192="",0,IF(H192="優勝",[2]点数換算表!$B$2,IF(H192="準優勝",[2]点数換算表!$C$2,IF(H192="ベスト4",[2]点数換算表!$D$2,[2]点数換算表!$E$2))))</f>
        <v>0</v>
      </c>
      <c r="J192" s="12"/>
      <c r="K192" s="11">
        <f>IF(J192="",0,IF(J192="優勝",[2]点数換算表!$B$3,IF(J192="準優勝",[2]点数換算表!$C$3,IF(J192="ベスト4",[2]点数換算表!$D$3,[2]点数換算表!$E$3))))</f>
        <v>0</v>
      </c>
      <c r="L192" s="12" t="s">
        <v>7</v>
      </c>
      <c r="M192" s="11">
        <f>IF(L192="",0,IF(L192="優勝",[2]点数換算表!$B$4,IF(L192="準優勝",[2]点数換算表!$C$4,IF(L192="ベスト4",[2]点数換算表!$D$4,IF(L192="ベスト8",[2]点数換算表!$E$4,IF(L192="ベスト16",[2]点数換算表!$F$4,""))))))</f>
        <v>20</v>
      </c>
      <c r="N192" s="12"/>
      <c r="O192" s="11">
        <f>IF(N192="",0,IF(N192="優勝",点数換算表!$B$5,IF(N192="準優勝",点数換算表!$C$5,IF(N192="ベスト4",点数換算表!$D$5,IF(N192="ベスト8",点数換算表!$E$5,IF(N192="ベスト16",点数換算表!$F$5,IF(N192="ベスト32",点数換算表!$G$5,"")))))))</f>
        <v>0</v>
      </c>
      <c r="P192" s="12"/>
      <c r="Q192" s="11">
        <f>IF(P192="",0,IF(P192="優勝",[2]点数換算表!$B$6,IF(P192="準優勝",[2]点数換算表!$C$6,IF(P192="ベスト4",[2]点数換算表!$D$6,IF(P192="ベスト8",[2]点数換算表!$E$6,IF(P192="ベスト16",[2]点数換算表!$F$6,IF(P192="ベスト32",[2]点数換算表!$G$6,"")))))))</f>
        <v>0</v>
      </c>
      <c r="R192" s="12"/>
      <c r="S192" s="11">
        <f>IF(R192="",0,IF(R192="優勝",[2]点数換算表!$B$7,IF(R192="準優勝",[2]点数換算表!$C$7,IF(R192="ベスト4",[2]点数換算表!$D$7,IF(R192="ベスト8",[2]点数換算表!$E$7,[2]点数換算表!$F$7)))))</f>
        <v>0</v>
      </c>
      <c r="T192" s="12"/>
      <c r="U192" s="11">
        <f>IF(T192="",0,IF(T192="優勝",[2]点数換算表!$B$8,IF(T192="準優勝",[2]点数換算表!$C$8,IF(T192="ベスト4",[2]点数換算表!$D$8,IF(T192="ベスト8",[2]点数換算表!$E$8,[2]点数換算表!$F$8)))))</f>
        <v>0</v>
      </c>
      <c r="V192" s="12"/>
      <c r="W192" s="23">
        <f>IF(V192="",0,IF(V192="優勝",[2]点数換算表!$B$13,IF(V192="準優勝",[2]点数換算表!$C$13,IF(V192="ベスト4",[2]点数換算表!$D$13,[2]点数換算表!$E$13))))</f>
        <v>0</v>
      </c>
      <c r="X192" s="12"/>
      <c r="Y192" s="11">
        <f>IF(X192="",0,IF(X192="優勝",[2]点数換算表!$B$14,IF(X192="準優勝",[2]点数換算表!$C$14,IF(X192="ベスト4",[2]点数換算表!$D$14,[2]点数換算表!$E$14))))</f>
        <v>0</v>
      </c>
      <c r="Z192" s="12"/>
      <c r="AA192" s="11">
        <f>IF(Z192="",0,IF(Z192="優勝",[2]点数換算表!$B$15,IF(Z192="準優勝",[2]点数換算表!$C$15,IF(Z192="ベスト4",[2]点数換算表!$D$15,IF(Z192="ベスト8",[2]点数換算表!$E$15,IF(Z192="ベスト16",[2]点数換算表!$F$15,""))))))</f>
        <v>0</v>
      </c>
      <c r="AB192" s="12"/>
      <c r="AC192" s="11">
        <f>IF(AB192="",0,IF(AB192="優勝",[2]点数換算表!$B$16,IF(AB192="準優勝",[2]点数換算表!$C$16,IF(AB192="ベスト4",[2]点数換算表!$D$16,IF(AB192="ベスト8",[2]点数換算表!$E$16,IF(AB192="ベスト16",[2]点数換算表!$F$16,IF(AB192="ベスト32",[2]点数換算表!$G$16,"")))))))</f>
        <v>0</v>
      </c>
      <c r="AD192" s="12"/>
      <c r="AE192" s="11">
        <f>IF(AD192="",0,IF(AD192="優勝",[2]点数換算表!$B$17,IF(AD192="準優勝",[2]点数換算表!$C$17,IF(AD192="ベスト4",[2]点数換算表!$D$17,IF(AD192="ベスト8",[2]点数換算表!$E$17,IF(AD192="ベスト16",[2]点数換算表!$F$17,IF(AD192="ベスト32",[2]点数換算表!$G$17,"")))))))</f>
        <v>0</v>
      </c>
      <c r="AF192" s="12"/>
      <c r="AG192" s="11">
        <f>IF(AF192="",0,IF(AF192="優勝",[2]点数換算表!$B$18,IF(AF192="準優勝",[2]点数換算表!$C$18,IF(AF192="ベスト4",[2]点数換算表!$D$18,IF(AF192="ベスト8",[2]点数換算表!$E$18,[2]点数換算表!$F$18)))))</f>
        <v>0</v>
      </c>
      <c r="AH192" s="12"/>
      <c r="AI192" s="11">
        <f>IF(AH192="",0,IF(AH192="優勝",[2]点数換算表!$B$19,IF(AH192="準優勝",[2]点数換算表!$C$19,IF(AH192="ベスト4",[2]点数換算表!$D$19,IF(AH192="ベスト8",[2]点数換算表!$E$19,[2]点数換算表!$F$19)))))</f>
        <v>0</v>
      </c>
    </row>
    <row r="193" spans="1:35">
      <c r="A193" s="13">
        <v>190</v>
      </c>
      <c r="B193" s="12" t="s">
        <v>546</v>
      </c>
      <c r="C193" s="12" t="s">
        <v>151</v>
      </c>
      <c r="D193" s="12">
        <v>3</v>
      </c>
      <c r="E193" s="16" t="s">
        <v>177</v>
      </c>
      <c r="F193" s="26" t="s">
        <v>539</v>
      </c>
      <c r="G193" s="11">
        <f t="shared" si="4"/>
        <v>20</v>
      </c>
      <c r="H193" s="12"/>
      <c r="I193" s="23">
        <f>IF(H193="",0,IF(H193="優勝",[2]点数換算表!$B$2,IF(H193="準優勝",[2]点数換算表!$C$2,IF(H193="ベスト4",[2]点数換算表!$D$2,[2]点数換算表!$E$2))))</f>
        <v>0</v>
      </c>
      <c r="J193" s="12"/>
      <c r="K193" s="11">
        <f>IF(J193="",0,IF(J193="優勝",[2]点数換算表!$B$3,IF(J193="準優勝",[2]点数換算表!$C$3,IF(J193="ベスト4",[2]点数換算表!$D$3,[2]点数換算表!$E$3))))</f>
        <v>0</v>
      </c>
      <c r="L193" s="12" t="s">
        <v>7</v>
      </c>
      <c r="M193" s="11">
        <f>IF(L193="",0,IF(L193="優勝",[2]点数換算表!$B$4,IF(L193="準優勝",[2]点数換算表!$C$4,IF(L193="ベスト4",[2]点数換算表!$D$4,IF(L193="ベスト8",[2]点数換算表!$E$4,IF(L193="ベスト16",[2]点数換算表!$F$4,""))))))</f>
        <v>20</v>
      </c>
      <c r="N193" s="12"/>
      <c r="O193" s="11">
        <f>IF(N193="",0,IF(N193="優勝",点数換算表!$B$5,IF(N193="準優勝",点数換算表!$C$5,IF(N193="ベスト4",点数換算表!$D$5,IF(N193="ベスト8",点数換算表!$E$5,IF(N193="ベスト16",点数換算表!$F$5,IF(N193="ベスト32",点数換算表!$G$5,"")))))))</f>
        <v>0</v>
      </c>
      <c r="P193" s="12"/>
      <c r="Q193" s="11">
        <f>IF(P193="",0,IF(P193="優勝",[2]点数換算表!$B$6,IF(P193="準優勝",[2]点数換算表!$C$6,IF(P193="ベスト4",[2]点数換算表!$D$6,IF(P193="ベスト8",[2]点数換算表!$E$6,IF(P193="ベスト16",[2]点数換算表!$F$6,IF(P193="ベスト32",[2]点数換算表!$G$6,"")))))))</f>
        <v>0</v>
      </c>
      <c r="R193" s="12"/>
      <c r="S193" s="11">
        <f>IF(R193="",0,IF(R193="優勝",[2]点数換算表!$B$7,IF(R193="準優勝",[2]点数換算表!$C$7,IF(R193="ベスト4",[2]点数換算表!$D$7,IF(R193="ベスト8",[2]点数換算表!$E$7,[2]点数換算表!$F$7)))))</f>
        <v>0</v>
      </c>
      <c r="T193" s="12"/>
      <c r="U193" s="11">
        <f>IF(T193="",0,IF(T193="優勝",[2]点数換算表!$B$8,IF(T193="準優勝",[2]点数換算表!$C$8,IF(T193="ベスト4",[2]点数換算表!$D$8,IF(T193="ベスト8",[2]点数換算表!$E$8,[2]点数換算表!$F$8)))))</f>
        <v>0</v>
      </c>
      <c r="V193" s="12"/>
      <c r="W193" s="23">
        <f>IF(V193="",0,IF(V193="優勝",[2]点数換算表!$B$13,IF(V193="準優勝",[2]点数換算表!$C$13,IF(V193="ベスト4",[2]点数換算表!$D$13,[2]点数換算表!$E$13))))</f>
        <v>0</v>
      </c>
      <c r="X193" s="12"/>
      <c r="Y193" s="11">
        <f>IF(X193="",0,IF(X193="優勝",[2]点数換算表!$B$14,IF(X193="準優勝",[2]点数換算表!$C$14,IF(X193="ベスト4",[2]点数換算表!$D$14,[2]点数換算表!$E$14))))</f>
        <v>0</v>
      </c>
      <c r="Z193" s="12"/>
      <c r="AA193" s="11">
        <f>IF(Z193="",0,IF(Z193="優勝",[2]点数換算表!$B$15,IF(Z193="準優勝",[2]点数換算表!$C$15,IF(Z193="ベスト4",[2]点数換算表!$D$15,IF(Z193="ベスト8",[2]点数換算表!$E$15,IF(Z193="ベスト16",[2]点数換算表!$F$15,""))))))</f>
        <v>0</v>
      </c>
      <c r="AB193" s="12"/>
      <c r="AC193" s="11">
        <f>IF(AB193="",0,IF(AB193="優勝",[2]点数換算表!$B$16,IF(AB193="準優勝",[2]点数換算表!$C$16,IF(AB193="ベスト4",[2]点数換算表!$D$16,IF(AB193="ベスト8",[2]点数換算表!$E$16,IF(AB193="ベスト16",[2]点数換算表!$F$16,IF(AB193="ベスト32",[2]点数換算表!$G$16,"")))))))</f>
        <v>0</v>
      </c>
      <c r="AD193" s="12"/>
      <c r="AE193" s="11">
        <f>IF(AD193="",0,IF(AD193="優勝",[2]点数換算表!$B$17,IF(AD193="準優勝",[2]点数換算表!$C$17,IF(AD193="ベスト4",[2]点数換算表!$D$17,IF(AD193="ベスト8",[2]点数換算表!$E$17,IF(AD193="ベスト16",[2]点数換算表!$F$17,IF(AD193="ベスト32",[2]点数換算表!$G$17,"")))))))</f>
        <v>0</v>
      </c>
      <c r="AF193" s="12"/>
      <c r="AG193" s="11">
        <f>IF(AF193="",0,IF(AF193="優勝",[2]点数換算表!$B$18,IF(AF193="準優勝",[2]点数換算表!$C$18,IF(AF193="ベスト4",[2]点数換算表!$D$18,IF(AF193="ベスト8",[2]点数換算表!$E$18,[2]点数換算表!$F$18)))))</f>
        <v>0</v>
      </c>
      <c r="AH193" s="12"/>
      <c r="AI193" s="11">
        <f>IF(AH193="",0,IF(AH193="優勝",[2]点数換算表!$B$19,IF(AH193="準優勝",[2]点数換算表!$C$19,IF(AH193="ベスト4",[2]点数換算表!$D$19,IF(AH193="ベスト8",[2]点数換算表!$E$19,[2]点数換算表!$F$19)))))</f>
        <v>0</v>
      </c>
    </row>
    <row r="194" spans="1:35">
      <c r="A194" s="13">
        <v>191</v>
      </c>
      <c r="B194" s="12" t="s">
        <v>547</v>
      </c>
      <c r="C194" s="12" t="s">
        <v>151</v>
      </c>
      <c r="D194" s="12">
        <v>3</v>
      </c>
      <c r="E194" s="16" t="s">
        <v>177</v>
      </c>
      <c r="F194" s="26" t="s">
        <v>539</v>
      </c>
      <c r="G194" s="11">
        <f t="shared" si="4"/>
        <v>20</v>
      </c>
      <c r="H194" s="12"/>
      <c r="I194" s="23">
        <f>IF(H194="",0,IF(H194="優勝",[2]点数換算表!$B$2,IF(H194="準優勝",[2]点数換算表!$C$2,IF(H194="ベスト4",[2]点数換算表!$D$2,[2]点数換算表!$E$2))))</f>
        <v>0</v>
      </c>
      <c r="J194" s="12"/>
      <c r="K194" s="11">
        <f>IF(J194="",0,IF(J194="優勝",[2]点数換算表!$B$3,IF(J194="準優勝",[2]点数換算表!$C$3,IF(J194="ベスト4",[2]点数換算表!$D$3,[2]点数換算表!$E$3))))</f>
        <v>0</v>
      </c>
      <c r="L194" s="12" t="s">
        <v>7</v>
      </c>
      <c r="M194" s="11">
        <f>IF(L194="",0,IF(L194="優勝",[2]点数換算表!$B$4,IF(L194="準優勝",[2]点数換算表!$C$4,IF(L194="ベスト4",[2]点数換算表!$D$4,IF(L194="ベスト8",[2]点数換算表!$E$4,IF(L194="ベスト16",[2]点数換算表!$F$4,""))))))</f>
        <v>20</v>
      </c>
      <c r="N194" s="12"/>
      <c r="O194" s="11">
        <f>IF(N194="",0,IF(N194="優勝",点数換算表!$B$5,IF(N194="準優勝",点数換算表!$C$5,IF(N194="ベスト4",点数換算表!$D$5,IF(N194="ベスト8",点数換算表!$E$5,IF(N194="ベスト16",点数換算表!$F$5,IF(N194="ベスト32",点数換算表!$G$5,"")))))))</f>
        <v>0</v>
      </c>
      <c r="P194" s="12"/>
      <c r="Q194" s="11">
        <f>IF(P194="",0,IF(P194="優勝",[2]点数換算表!$B$6,IF(P194="準優勝",[2]点数換算表!$C$6,IF(P194="ベスト4",[2]点数換算表!$D$6,IF(P194="ベスト8",[2]点数換算表!$E$6,IF(P194="ベスト16",[2]点数換算表!$F$6,IF(P194="ベスト32",[2]点数換算表!$G$6,"")))))))</f>
        <v>0</v>
      </c>
      <c r="R194" s="12"/>
      <c r="S194" s="11">
        <f>IF(R194="",0,IF(R194="優勝",[2]点数換算表!$B$7,IF(R194="準優勝",[2]点数換算表!$C$7,IF(R194="ベスト4",[2]点数換算表!$D$7,IF(R194="ベスト8",[2]点数換算表!$E$7,[2]点数換算表!$F$7)))))</f>
        <v>0</v>
      </c>
      <c r="T194" s="12"/>
      <c r="U194" s="11">
        <f>IF(T194="",0,IF(T194="優勝",[2]点数換算表!$B$8,IF(T194="準優勝",[2]点数換算表!$C$8,IF(T194="ベスト4",[2]点数換算表!$D$8,IF(T194="ベスト8",[2]点数換算表!$E$8,[2]点数換算表!$F$8)))))</f>
        <v>0</v>
      </c>
      <c r="V194" s="12"/>
      <c r="W194" s="23">
        <f>IF(V194="",0,IF(V194="優勝",[2]点数換算表!$B$13,IF(V194="準優勝",[2]点数換算表!$C$13,IF(V194="ベスト4",[2]点数換算表!$D$13,[2]点数換算表!$E$13))))</f>
        <v>0</v>
      </c>
      <c r="X194" s="12"/>
      <c r="Y194" s="11">
        <f>IF(X194="",0,IF(X194="優勝",[2]点数換算表!$B$14,IF(X194="準優勝",[2]点数換算表!$C$14,IF(X194="ベスト4",[2]点数換算表!$D$14,[2]点数換算表!$E$14))))</f>
        <v>0</v>
      </c>
      <c r="Z194" s="12"/>
      <c r="AA194" s="11">
        <f>IF(Z194="",0,IF(Z194="優勝",[2]点数換算表!$B$15,IF(Z194="準優勝",[2]点数換算表!$C$15,IF(Z194="ベスト4",[2]点数換算表!$D$15,IF(Z194="ベスト8",[2]点数換算表!$E$15,IF(Z194="ベスト16",[2]点数換算表!$F$15,""))))))</f>
        <v>0</v>
      </c>
      <c r="AB194" s="12"/>
      <c r="AC194" s="11">
        <f>IF(AB194="",0,IF(AB194="優勝",[2]点数換算表!$B$16,IF(AB194="準優勝",[2]点数換算表!$C$16,IF(AB194="ベスト4",[2]点数換算表!$D$16,IF(AB194="ベスト8",[2]点数換算表!$E$16,IF(AB194="ベスト16",[2]点数換算表!$F$16,IF(AB194="ベスト32",[2]点数換算表!$G$16,"")))))))</f>
        <v>0</v>
      </c>
      <c r="AD194" s="12"/>
      <c r="AE194" s="11">
        <f>IF(AD194="",0,IF(AD194="優勝",[2]点数換算表!$B$17,IF(AD194="準優勝",[2]点数換算表!$C$17,IF(AD194="ベスト4",[2]点数換算表!$D$17,IF(AD194="ベスト8",[2]点数換算表!$E$17,IF(AD194="ベスト16",[2]点数換算表!$F$17,IF(AD194="ベスト32",[2]点数換算表!$G$17,"")))))))</f>
        <v>0</v>
      </c>
      <c r="AF194" s="12"/>
      <c r="AG194" s="11">
        <f>IF(AF194="",0,IF(AF194="優勝",[2]点数換算表!$B$18,IF(AF194="準優勝",[2]点数換算表!$C$18,IF(AF194="ベスト4",[2]点数換算表!$D$18,IF(AF194="ベスト8",[2]点数換算表!$E$18,[2]点数換算表!$F$18)))))</f>
        <v>0</v>
      </c>
      <c r="AH194" s="12"/>
      <c r="AI194" s="11">
        <f>IF(AH194="",0,IF(AH194="優勝",[2]点数換算表!$B$19,IF(AH194="準優勝",[2]点数換算表!$C$19,IF(AH194="ベスト4",[2]点数換算表!$D$19,IF(AH194="ベスト8",[2]点数換算表!$E$19,[2]点数換算表!$F$19)))))</f>
        <v>0</v>
      </c>
    </row>
    <row r="195" spans="1:35">
      <c r="A195" s="13">
        <v>192</v>
      </c>
      <c r="B195" s="12" t="s">
        <v>570</v>
      </c>
      <c r="C195" s="12" t="s">
        <v>571</v>
      </c>
      <c r="D195" s="12">
        <v>3</v>
      </c>
      <c r="E195" s="18" t="s">
        <v>179</v>
      </c>
      <c r="F195" s="27" t="s">
        <v>540</v>
      </c>
      <c r="G195" s="11">
        <f t="shared" si="4"/>
        <v>20</v>
      </c>
      <c r="H195" s="12"/>
      <c r="I195" s="23">
        <f>IF(H195="",0,IF(H195="優勝",[2]点数換算表!$B$2,IF(H195="準優勝",[2]点数換算表!$C$2,IF(H195="ベスト4",[2]点数換算表!$D$2,[2]点数換算表!$E$2))))</f>
        <v>0</v>
      </c>
      <c r="J195" s="12"/>
      <c r="K195" s="11">
        <f>IF(J195="",0,IF(J195="優勝",[2]点数換算表!$B$3,IF(J195="準優勝",[2]点数換算表!$C$3,IF(J195="ベスト4",[2]点数換算表!$D$3,[2]点数換算表!$E$3))))</f>
        <v>0</v>
      </c>
      <c r="L195" s="12" t="s">
        <v>7</v>
      </c>
      <c r="M195" s="11">
        <f>IF(L195="",0,IF(L195="優勝",[2]点数換算表!$B$4,IF(L195="準優勝",[2]点数換算表!$C$4,IF(L195="ベスト4",[2]点数換算表!$D$4,IF(L195="ベスト8",[2]点数換算表!$E$4,IF(L195="ベスト16",[2]点数換算表!$F$4,""))))))</f>
        <v>20</v>
      </c>
      <c r="N195" s="12"/>
      <c r="O195" s="11">
        <f>IF(N195="",0,IF(N195="優勝",点数換算表!$B$5,IF(N195="準優勝",点数換算表!$C$5,IF(N195="ベスト4",点数換算表!$D$5,IF(N195="ベスト8",点数換算表!$E$5,IF(N195="ベスト16",点数換算表!$F$5,IF(N195="ベスト32",点数換算表!$G$5,"")))))))</f>
        <v>0</v>
      </c>
      <c r="P195" s="12"/>
      <c r="Q195" s="11">
        <f>IF(P195="",0,IF(P195="優勝",[2]点数換算表!$B$6,IF(P195="準優勝",[2]点数換算表!$C$6,IF(P195="ベスト4",[2]点数換算表!$D$6,IF(P195="ベスト8",[2]点数換算表!$E$6,IF(P195="ベスト16",[2]点数換算表!$F$6,IF(P195="ベスト32",[2]点数換算表!$G$6,"")))))))</f>
        <v>0</v>
      </c>
      <c r="R195" s="12"/>
      <c r="S195" s="11">
        <f>IF(R195="",0,IF(R195="優勝",[2]点数換算表!$B$7,IF(R195="準優勝",[2]点数換算表!$C$7,IF(R195="ベスト4",[2]点数換算表!$D$7,IF(R195="ベスト8",[2]点数換算表!$E$7,[2]点数換算表!$F$7)))))</f>
        <v>0</v>
      </c>
      <c r="T195" s="12"/>
      <c r="U195" s="11">
        <f>IF(T195="",0,IF(T195="優勝",[2]点数換算表!$B$8,IF(T195="準優勝",[2]点数換算表!$C$8,IF(T195="ベスト4",[2]点数換算表!$D$8,IF(T195="ベスト8",[2]点数換算表!$E$8,[2]点数換算表!$F$8)))))</f>
        <v>0</v>
      </c>
      <c r="V195" s="12"/>
      <c r="W195" s="23">
        <f>IF(V195="",0,IF(V195="優勝",[2]点数換算表!$B$13,IF(V195="準優勝",[2]点数換算表!$C$13,IF(V195="ベスト4",[2]点数換算表!$D$13,[2]点数換算表!$E$13))))</f>
        <v>0</v>
      </c>
      <c r="X195" s="12"/>
      <c r="Y195" s="11">
        <f>IF(X195="",0,IF(X195="優勝",[2]点数換算表!$B$14,IF(X195="準優勝",[2]点数換算表!$C$14,IF(X195="ベスト4",[2]点数換算表!$D$14,[2]点数換算表!$E$14))))</f>
        <v>0</v>
      </c>
      <c r="Z195" s="12"/>
      <c r="AA195" s="11">
        <f>IF(Z195="",0,IF(Z195="優勝",[2]点数換算表!$B$15,IF(Z195="準優勝",[2]点数換算表!$C$15,IF(Z195="ベスト4",[2]点数換算表!$D$15,IF(Z195="ベスト8",[2]点数換算表!$E$15,IF(Z195="ベスト16",[2]点数換算表!$F$15,""))))))</f>
        <v>0</v>
      </c>
      <c r="AB195" s="12"/>
      <c r="AC195" s="11">
        <f>IF(AB195="",0,IF(AB195="優勝",[2]点数換算表!$B$16,IF(AB195="準優勝",[2]点数換算表!$C$16,IF(AB195="ベスト4",[2]点数換算表!$D$16,IF(AB195="ベスト8",[2]点数換算表!$E$16,IF(AB195="ベスト16",[2]点数換算表!$F$16,IF(AB195="ベスト32",[2]点数換算表!$G$16,"")))))))</f>
        <v>0</v>
      </c>
      <c r="AD195" s="12"/>
      <c r="AE195" s="11">
        <f>IF(AD195="",0,IF(AD195="優勝",[2]点数換算表!$B$17,IF(AD195="準優勝",[2]点数換算表!$C$17,IF(AD195="ベスト4",[2]点数換算表!$D$17,IF(AD195="ベスト8",[2]点数換算表!$E$17,IF(AD195="ベスト16",[2]点数換算表!$F$17,IF(AD195="ベスト32",[2]点数換算表!$G$17,"")))))))</f>
        <v>0</v>
      </c>
      <c r="AF195" s="12"/>
      <c r="AG195" s="11">
        <f>IF(AF195="",0,IF(AF195="優勝",[2]点数換算表!$B$18,IF(AF195="準優勝",[2]点数換算表!$C$18,IF(AF195="ベスト4",[2]点数換算表!$D$18,IF(AF195="ベスト8",[2]点数換算表!$E$18,[2]点数換算表!$F$18)))))</f>
        <v>0</v>
      </c>
      <c r="AH195" s="12"/>
      <c r="AI195" s="11">
        <f>IF(AH195="",0,IF(AH195="優勝",[2]点数換算表!$B$19,IF(AH195="準優勝",[2]点数換算表!$C$19,IF(AH195="ベスト4",[2]点数換算表!$D$19,IF(AH195="ベスト8",[2]点数換算表!$E$19,[2]点数換算表!$F$19)))))</f>
        <v>0</v>
      </c>
    </row>
    <row r="196" spans="1:35">
      <c r="A196" s="13">
        <v>193</v>
      </c>
      <c r="B196" s="12" t="s">
        <v>572</v>
      </c>
      <c r="C196" s="12" t="s">
        <v>571</v>
      </c>
      <c r="D196" s="12">
        <v>3</v>
      </c>
      <c r="E196" s="18" t="s">
        <v>179</v>
      </c>
      <c r="F196" s="27" t="s">
        <v>540</v>
      </c>
      <c r="G196" s="11">
        <f t="shared" si="4"/>
        <v>20</v>
      </c>
      <c r="H196" s="12"/>
      <c r="I196" s="23">
        <f>IF(H196="",0,IF(H196="優勝",[2]点数換算表!$B$2,IF(H196="準優勝",[2]点数換算表!$C$2,IF(H196="ベスト4",[2]点数換算表!$D$2,[2]点数換算表!$E$2))))</f>
        <v>0</v>
      </c>
      <c r="J196" s="12"/>
      <c r="K196" s="11">
        <f>IF(J196="",0,IF(J196="優勝",[2]点数換算表!$B$3,IF(J196="準優勝",[2]点数換算表!$C$3,IF(J196="ベスト4",[2]点数換算表!$D$3,[2]点数換算表!$E$3))))</f>
        <v>0</v>
      </c>
      <c r="L196" s="12" t="s">
        <v>7</v>
      </c>
      <c r="M196" s="11">
        <f>IF(L196="",0,IF(L196="優勝",[2]点数換算表!$B$4,IF(L196="準優勝",[2]点数換算表!$C$4,IF(L196="ベスト4",[2]点数換算表!$D$4,IF(L196="ベスト8",[2]点数換算表!$E$4,IF(L196="ベスト16",[2]点数換算表!$F$4,""))))))</f>
        <v>20</v>
      </c>
      <c r="N196" s="12"/>
      <c r="O196" s="11">
        <f>IF(N196="",0,IF(N196="優勝",点数換算表!$B$5,IF(N196="準優勝",点数換算表!$C$5,IF(N196="ベスト4",点数換算表!$D$5,IF(N196="ベスト8",点数換算表!$E$5,IF(N196="ベスト16",点数換算表!$F$5,IF(N196="ベスト32",点数換算表!$G$5,"")))))))</f>
        <v>0</v>
      </c>
      <c r="P196" s="12"/>
      <c r="Q196" s="11">
        <f>IF(P196="",0,IF(P196="優勝",[2]点数換算表!$B$6,IF(P196="準優勝",[2]点数換算表!$C$6,IF(P196="ベスト4",[2]点数換算表!$D$6,IF(P196="ベスト8",[2]点数換算表!$E$6,IF(P196="ベスト16",[2]点数換算表!$F$6,IF(P196="ベスト32",[2]点数換算表!$G$6,"")))))))</f>
        <v>0</v>
      </c>
      <c r="R196" s="12"/>
      <c r="S196" s="11">
        <f>IF(R196="",0,IF(R196="優勝",[2]点数換算表!$B$7,IF(R196="準優勝",[2]点数換算表!$C$7,IF(R196="ベスト4",[2]点数換算表!$D$7,IF(R196="ベスト8",[2]点数換算表!$E$7,[2]点数換算表!$F$7)))))</f>
        <v>0</v>
      </c>
      <c r="T196" s="12"/>
      <c r="U196" s="11">
        <f>IF(T196="",0,IF(T196="優勝",[2]点数換算表!$B$8,IF(T196="準優勝",[2]点数換算表!$C$8,IF(T196="ベスト4",[2]点数換算表!$D$8,IF(T196="ベスト8",[2]点数換算表!$E$8,[2]点数換算表!$F$8)))))</f>
        <v>0</v>
      </c>
      <c r="V196" s="12"/>
      <c r="W196" s="23">
        <f>IF(V196="",0,IF(V196="優勝",[2]点数換算表!$B$13,IF(V196="準優勝",[2]点数換算表!$C$13,IF(V196="ベスト4",[2]点数換算表!$D$13,[2]点数換算表!$E$13))))</f>
        <v>0</v>
      </c>
      <c r="X196" s="12"/>
      <c r="Y196" s="11">
        <f>IF(X196="",0,IF(X196="優勝",[2]点数換算表!$B$14,IF(X196="準優勝",[2]点数換算表!$C$14,IF(X196="ベスト4",[2]点数換算表!$D$14,[2]点数換算表!$E$14))))</f>
        <v>0</v>
      </c>
      <c r="Z196" s="12"/>
      <c r="AA196" s="11">
        <f>IF(Z196="",0,IF(Z196="優勝",[2]点数換算表!$B$15,IF(Z196="準優勝",[2]点数換算表!$C$15,IF(Z196="ベスト4",[2]点数換算表!$D$15,IF(Z196="ベスト8",[2]点数換算表!$E$15,IF(Z196="ベスト16",[2]点数換算表!$F$15,""))))))</f>
        <v>0</v>
      </c>
      <c r="AB196" s="12"/>
      <c r="AC196" s="11">
        <f>IF(AB196="",0,IF(AB196="優勝",[2]点数換算表!$B$16,IF(AB196="準優勝",[2]点数換算表!$C$16,IF(AB196="ベスト4",[2]点数換算表!$D$16,IF(AB196="ベスト8",[2]点数換算表!$E$16,IF(AB196="ベスト16",[2]点数換算表!$F$16,IF(AB196="ベスト32",[2]点数換算表!$G$16,"")))))))</f>
        <v>0</v>
      </c>
      <c r="AD196" s="12"/>
      <c r="AE196" s="11">
        <f>IF(AD196="",0,IF(AD196="優勝",[2]点数換算表!$B$17,IF(AD196="準優勝",[2]点数換算表!$C$17,IF(AD196="ベスト4",[2]点数換算表!$D$17,IF(AD196="ベスト8",[2]点数換算表!$E$17,IF(AD196="ベスト16",[2]点数換算表!$F$17,IF(AD196="ベスト32",[2]点数換算表!$G$17,"")))))))</f>
        <v>0</v>
      </c>
      <c r="AF196" s="12"/>
      <c r="AG196" s="11">
        <f>IF(AF196="",0,IF(AF196="優勝",[2]点数換算表!$B$18,IF(AF196="準優勝",[2]点数換算表!$C$18,IF(AF196="ベスト4",[2]点数換算表!$D$18,IF(AF196="ベスト8",[2]点数換算表!$E$18,[2]点数換算表!$F$18)))))</f>
        <v>0</v>
      </c>
      <c r="AH196" s="12"/>
      <c r="AI196" s="11">
        <f>IF(AH196="",0,IF(AH196="優勝",[2]点数換算表!$B$19,IF(AH196="準優勝",[2]点数換算表!$C$19,IF(AH196="ベスト4",[2]点数換算表!$D$19,IF(AH196="ベスト8",[2]点数換算表!$E$19,[2]点数換算表!$F$19)))))</f>
        <v>0</v>
      </c>
    </row>
    <row r="197" spans="1:35">
      <c r="A197" s="13">
        <v>194</v>
      </c>
      <c r="B197" s="12" t="s">
        <v>573</v>
      </c>
      <c r="C197" s="12" t="s">
        <v>555</v>
      </c>
      <c r="D197" s="12">
        <v>1</v>
      </c>
      <c r="E197" s="18" t="s">
        <v>179</v>
      </c>
      <c r="F197" s="27" t="s">
        <v>540</v>
      </c>
      <c r="G197" s="11">
        <f t="shared" si="4"/>
        <v>20</v>
      </c>
      <c r="H197" s="12"/>
      <c r="I197" s="23">
        <f>IF(H197="",0,IF(H197="優勝",[2]点数換算表!$B$2,IF(H197="準優勝",[2]点数換算表!$C$2,IF(H197="ベスト4",[2]点数換算表!$D$2,[2]点数換算表!$E$2))))</f>
        <v>0</v>
      </c>
      <c r="J197" s="12"/>
      <c r="K197" s="11">
        <f>IF(J197="",0,IF(J197="優勝",[2]点数換算表!$B$3,IF(J197="準優勝",[2]点数換算表!$C$3,IF(J197="ベスト4",[2]点数換算表!$D$3,[2]点数換算表!$E$3))))</f>
        <v>0</v>
      </c>
      <c r="L197" s="12" t="s">
        <v>7</v>
      </c>
      <c r="M197" s="11">
        <f>IF(L197="",0,IF(L197="優勝",[2]点数換算表!$B$4,IF(L197="準優勝",[2]点数換算表!$C$4,IF(L197="ベスト4",[2]点数換算表!$D$4,IF(L197="ベスト8",[2]点数換算表!$E$4,IF(L197="ベスト16",[2]点数換算表!$F$4,""))))))</f>
        <v>20</v>
      </c>
      <c r="N197" s="12"/>
      <c r="O197" s="11">
        <f>IF(N197="",0,IF(N197="優勝",点数換算表!$B$5,IF(N197="準優勝",点数換算表!$C$5,IF(N197="ベスト4",点数換算表!$D$5,IF(N197="ベスト8",点数換算表!$E$5,IF(N197="ベスト16",点数換算表!$F$5,IF(N197="ベスト32",点数換算表!$G$5,"")))))))</f>
        <v>0</v>
      </c>
      <c r="P197" s="12"/>
      <c r="Q197" s="11">
        <f>IF(P197="",0,IF(P197="優勝",[2]点数換算表!$B$6,IF(P197="準優勝",[2]点数換算表!$C$6,IF(P197="ベスト4",[2]点数換算表!$D$6,IF(P197="ベスト8",[2]点数換算表!$E$6,IF(P197="ベスト16",[2]点数換算表!$F$6,IF(P197="ベスト32",[2]点数換算表!$G$6,"")))))))</f>
        <v>0</v>
      </c>
      <c r="R197" s="12"/>
      <c r="S197" s="11">
        <f>IF(R197="",0,IF(R197="優勝",[2]点数換算表!$B$7,IF(R197="準優勝",[2]点数換算表!$C$7,IF(R197="ベスト4",[2]点数換算表!$D$7,IF(R197="ベスト8",[2]点数換算表!$E$7,[2]点数換算表!$F$7)))))</f>
        <v>0</v>
      </c>
      <c r="T197" s="12"/>
      <c r="U197" s="11">
        <f>IF(T197="",0,IF(T197="優勝",[2]点数換算表!$B$8,IF(T197="準優勝",[2]点数換算表!$C$8,IF(T197="ベスト4",[2]点数換算表!$D$8,IF(T197="ベスト8",[2]点数換算表!$E$8,[2]点数換算表!$F$8)))))</f>
        <v>0</v>
      </c>
      <c r="V197" s="12"/>
      <c r="W197" s="23">
        <f>IF(V197="",0,IF(V197="優勝",[2]点数換算表!$B$13,IF(V197="準優勝",[2]点数換算表!$C$13,IF(V197="ベスト4",[2]点数換算表!$D$13,[2]点数換算表!$E$13))))</f>
        <v>0</v>
      </c>
      <c r="X197" s="12"/>
      <c r="Y197" s="11">
        <f>IF(X197="",0,IF(X197="優勝",[2]点数換算表!$B$14,IF(X197="準優勝",[2]点数換算表!$C$14,IF(X197="ベスト4",[2]点数換算表!$D$14,[2]点数換算表!$E$14))))</f>
        <v>0</v>
      </c>
      <c r="Z197" s="12"/>
      <c r="AA197" s="11">
        <f>IF(Z197="",0,IF(Z197="優勝",[2]点数換算表!$B$15,IF(Z197="準優勝",[2]点数換算表!$C$15,IF(Z197="ベスト4",[2]点数換算表!$D$15,IF(Z197="ベスト8",[2]点数換算表!$E$15,IF(Z197="ベスト16",[2]点数換算表!$F$15,""))))))</f>
        <v>0</v>
      </c>
      <c r="AB197" s="12"/>
      <c r="AC197" s="11">
        <f>IF(AB197="",0,IF(AB197="優勝",[2]点数換算表!$B$16,IF(AB197="準優勝",[2]点数換算表!$C$16,IF(AB197="ベスト4",[2]点数換算表!$D$16,IF(AB197="ベスト8",[2]点数換算表!$E$16,IF(AB197="ベスト16",[2]点数換算表!$F$16,IF(AB197="ベスト32",[2]点数換算表!$G$16,"")))))))</f>
        <v>0</v>
      </c>
      <c r="AD197" s="12"/>
      <c r="AE197" s="11">
        <f>IF(AD197="",0,IF(AD197="優勝",[2]点数換算表!$B$17,IF(AD197="準優勝",[2]点数換算表!$C$17,IF(AD197="ベスト4",[2]点数換算表!$D$17,IF(AD197="ベスト8",[2]点数換算表!$E$17,IF(AD197="ベスト16",[2]点数換算表!$F$17,IF(AD197="ベスト32",[2]点数換算表!$G$17,"")))))))</f>
        <v>0</v>
      </c>
      <c r="AF197" s="12"/>
      <c r="AG197" s="11">
        <f>IF(AF197="",0,IF(AF197="優勝",[2]点数換算表!$B$18,IF(AF197="準優勝",[2]点数換算表!$C$18,IF(AF197="ベスト4",[2]点数換算表!$D$18,IF(AF197="ベスト8",[2]点数換算表!$E$18,[2]点数換算表!$F$18)))))</f>
        <v>0</v>
      </c>
      <c r="AH197" s="12"/>
      <c r="AI197" s="11">
        <f>IF(AH197="",0,IF(AH197="優勝",[2]点数換算表!$B$19,IF(AH197="準優勝",[2]点数換算表!$C$19,IF(AH197="ベスト4",[2]点数換算表!$D$19,IF(AH197="ベスト8",[2]点数換算表!$E$19,[2]点数換算表!$F$19)))))</f>
        <v>0</v>
      </c>
    </row>
    <row r="198" spans="1:35">
      <c r="A198" s="13">
        <v>195</v>
      </c>
      <c r="B198" s="12" t="s">
        <v>574</v>
      </c>
      <c r="C198" s="12" t="s">
        <v>555</v>
      </c>
      <c r="D198" s="12">
        <v>1</v>
      </c>
      <c r="E198" s="18" t="s">
        <v>179</v>
      </c>
      <c r="F198" s="27" t="s">
        <v>540</v>
      </c>
      <c r="G198" s="11">
        <f t="shared" si="4"/>
        <v>20</v>
      </c>
      <c r="H198" s="12"/>
      <c r="I198" s="23">
        <f>IF(H198="",0,IF(H198="優勝",[2]点数換算表!$B$2,IF(H198="準優勝",[2]点数換算表!$C$2,IF(H198="ベスト4",[2]点数換算表!$D$2,[2]点数換算表!$E$2))))</f>
        <v>0</v>
      </c>
      <c r="J198" s="12"/>
      <c r="K198" s="11">
        <f>IF(J198="",0,IF(J198="優勝",[2]点数換算表!$B$3,IF(J198="準優勝",[2]点数換算表!$C$3,IF(J198="ベスト4",[2]点数換算表!$D$3,[2]点数換算表!$E$3))))</f>
        <v>0</v>
      </c>
      <c r="L198" s="12" t="s">
        <v>7</v>
      </c>
      <c r="M198" s="11">
        <f>IF(L198="",0,IF(L198="優勝",[2]点数換算表!$B$4,IF(L198="準優勝",[2]点数換算表!$C$4,IF(L198="ベスト4",[2]点数換算表!$D$4,IF(L198="ベスト8",[2]点数換算表!$E$4,IF(L198="ベスト16",[2]点数換算表!$F$4,""))))))</f>
        <v>20</v>
      </c>
      <c r="N198" s="12"/>
      <c r="O198" s="11">
        <f>IF(N198="",0,IF(N198="優勝",点数換算表!$B$5,IF(N198="準優勝",点数換算表!$C$5,IF(N198="ベスト4",点数換算表!$D$5,IF(N198="ベスト8",点数換算表!$E$5,IF(N198="ベスト16",点数換算表!$F$5,IF(N198="ベスト32",点数換算表!$G$5,"")))))))</f>
        <v>0</v>
      </c>
      <c r="P198" s="12"/>
      <c r="Q198" s="11">
        <f>IF(P198="",0,IF(P198="優勝",[2]点数換算表!$B$6,IF(P198="準優勝",[2]点数換算表!$C$6,IF(P198="ベスト4",[2]点数換算表!$D$6,IF(P198="ベスト8",[2]点数換算表!$E$6,IF(P198="ベスト16",[2]点数換算表!$F$6,IF(P198="ベスト32",[2]点数換算表!$G$6,"")))))))</f>
        <v>0</v>
      </c>
      <c r="R198" s="12"/>
      <c r="S198" s="11">
        <f>IF(R198="",0,IF(R198="優勝",[2]点数換算表!$B$7,IF(R198="準優勝",[2]点数換算表!$C$7,IF(R198="ベスト4",[2]点数換算表!$D$7,IF(R198="ベスト8",[2]点数換算表!$E$7,[2]点数換算表!$F$7)))))</f>
        <v>0</v>
      </c>
      <c r="T198" s="12"/>
      <c r="U198" s="11">
        <f>IF(T198="",0,IF(T198="優勝",[2]点数換算表!$B$8,IF(T198="準優勝",[2]点数換算表!$C$8,IF(T198="ベスト4",[2]点数換算表!$D$8,IF(T198="ベスト8",[2]点数換算表!$E$8,[2]点数換算表!$F$8)))))</f>
        <v>0</v>
      </c>
      <c r="V198" s="12"/>
      <c r="W198" s="23">
        <f>IF(V198="",0,IF(V198="優勝",[2]点数換算表!$B$13,IF(V198="準優勝",[2]点数換算表!$C$13,IF(V198="ベスト4",[2]点数換算表!$D$13,[2]点数換算表!$E$13))))</f>
        <v>0</v>
      </c>
      <c r="X198" s="12"/>
      <c r="Y198" s="11">
        <f>IF(X198="",0,IF(X198="優勝",[2]点数換算表!$B$14,IF(X198="準優勝",[2]点数換算表!$C$14,IF(X198="ベスト4",[2]点数換算表!$D$14,[2]点数換算表!$E$14))))</f>
        <v>0</v>
      </c>
      <c r="Z198" s="12"/>
      <c r="AA198" s="11">
        <f>IF(Z198="",0,IF(Z198="優勝",[2]点数換算表!$B$15,IF(Z198="準優勝",[2]点数換算表!$C$15,IF(Z198="ベスト4",[2]点数換算表!$D$15,IF(Z198="ベスト8",[2]点数換算表!$E$15,IF(Z198="ベスト16",[2]点数換算表!$F$15,""))))))</f>
        <v>0</v>
      </c>
      <c r="AB198" s="12"/>
      <c r="AC198" s="11">
        <f>IF(AB198="",0,IF(AB198="優勝",[2]点数換算表!$B$16,IF(AB198="準優勝",[2]点数換算表!$C$16,IF(AB198="ベスト4",[2]点数換算表!$D$16,IF(AB198="ベスト8",[2]点数換算表!$E$16,IF(AB198="ベスト16",[2]点数換算表!$F$16,IF(AB198="ベスト32",[2]点数換算表!$G$16,"")))))))</f>
        <v>0</v>
      </c>
      <c r="AD198" s="12"/>
      <c r="AE198" s="11">
        <f>IF(AD198="",0,IF(AD198="優勝",[2]点数換算表!$B$17,IF(AD198="準優勝",[2]点数換算表!$C$17,IF(AD198="ベスト4",[2]点数換算表!$D$17,IF(AD198="ベスト8",[2]点数換算表!$E$17,IF(AD198="ベスト16",[2]点数換算表!$F$17,IF(AD198="ベスト32",[2]点数換算表!$G$17,"")))))))</f>
        <v>0</v>
      </c>
      <c r="AF198" s="12"/>
      <c r="AG198" s="11">
        <f>IF(AF198="",0,IF(AF198="優勝",[2]点数換算表!$B$18,IF(AF198="準優勝",[2]点数換算表!$C$18,IF(AF198="ベスト4",[2]点数換算表!$D$18,IF(AF198="ベスト8",[2]点数換算表!$E$18,[2]点数換算表!$F$18)))))</f>
        <v>0</v>
      </c>
      <c r="AH198" s="12"/>
      <c r="AI198" s="11">
        <f>IF(AH198="",0,IF(AH198="優勝",[2]点数換算表!$B$19,IF(AH198="準優勝",[2]点数換算表!$C$19,IF(AH198="ベスト4",[2]点数換算表!$D$19,IF(AH198="ベスト8",[2]点数換算表!$E$19,[2]点数換算表!$F$19)))))</f>
        <v>0</v>
      </c>
    </row>
    <row r="199" spans="1:35">
      <c r="A199" s="13">
        <v>196</v>
      </c>
      <c r="B199" s="12" t="s">
        <v>575</v>
      </c>
      <c r="C199" s="12" t="s">
        <v>557</v>
      </c>
      <c r="D199" s="12">
        <v>3</v>
      </c>
      <c r="E199" s="18" t="s">
        <v>179</v>
      </c>
      <c r="F199" s="27" t="s">
        <v>540</v>
      </c>
      <c r="G199" s="11">
        <f t="shared" si="4"/>
        <v>20</v>
      </c>
      <c r="H199" s="12"/>
      <c r="I199" s="23">
        <f>IF(H199="",0,IF(H199="優勝",[2]点数換算表!$B$2,IF(H199="準優勝",[2]点数換算表!$C$2,IF(H199="ベスト4",[2]点数換算表!$D$2,[2]点数換算表!$E$2))))</f>
        <v>0</v>
      </c>
      <c r="J199" s="12"/>
      <c r="K199" s="11">
        <f>IF(J199="",0,IF(J199="優勝",[2]点数換算表!$B$3,IF(J199="準優勝",[2]点数換算表!$C$3,IF(J199="ベスト4",[2]点数換算表!$D$3,[2]点数換算表!$E$3))))</f>
        <v>0</v>
      </c>
      <c r="L199" s="12" t="s">
        <v>7</v>
      </c>
      <c r="M199" s="11">
        <f>IF(L199="",0,IF(L199="優勝",[2]点数換算表!$B$4,IF(L199="準優勝",[2]点数換算表!$C$4,IF(L199="ベスト4",[2]点数換算表!$D$4,IF(L199="ベスト8",[2]点数換算表!$E$4,IF(L199="ベスト16",[2]点数換算表!$F$4,""))))))</f>
        <v>20</v>
      </c>
      <c r="N199" s="12"/>
      <c r="O199" s="11">
        <f>IF(N199="",0,IF(N199="優勝",点数換算表!$B$5,IF(N199="準優勝",点数換算表!$C$5,IF(N199="ベスト4",点数換算表!$D$5,IF(N199="ベスト8",点数換算表!$E$5,IF(N199="ベスト16",点数換算表!$F$5,IF(N199="ベスト32",点数換算表!$G$5,"")))))))</f>
        <v>0</v>
      </c>
      <c r="P199" s="12"/>
      <c r="Q199" s="11">
        <f>IF(P199="",0,IF(P199="優勝",[2]点数換算表!$B$6,IF(P199="準優勝",[2]点数換算表!$C$6,IF(P199="ベスト4",[2]点数換算表!$D$6,IF(P199="ベスト8",[2]点数換算表!$E$6,IF(P199="ベスト16",[2]点数換算表!$F$6,IF(P199="ベスト32",[2]点数換算表!$G$6,"")))))))</f>
        <v>0</v>
      </c>
      <c r="R199" s="12"/>
      <c r="S199" s="11">
        <f>IF(R199="",0,IF(R199="優勝",[2]点数換算表!$B$7,IF(R199="準優勝",[2]点数換算表!$C$7,IF(R199="ベスト4",[2]点数換算表!$D$7,IF(R199="ベスト8",[2]点数換算表!$E$7,[2]点数換算表!$F$7)))))</f>
        <v>0</v>
      </c>
      <c r="T199" s="12"/>
      <c r="U199" s="11">
        <f>IF(T199="",0,IF(T199="優勝",[2]点数換算表!$B$8,IF(T199="準優勝",[2]点数換算表!$C$8,IF(T199="ベスト4",[2]点数換算表!$D$8,IF(T199="ベスト8",[2]点数換算表!$E$8,[2]点数換算表!$F$8)))))</f>
        <v>0</v>
      </c>
      <c r="V199" s="12"/>
      <c r="W199" s="23">
        <f>IF(V199="",0,IF(V199="優勝",[2]点数換算表!$B$13,IF(V199="準優勝",[2]点数換算表!$C$13,IF(V199="ベスト4",[2]点数換算表!$D$13,[2]点数換算表!$E$13))))</f>
        <v>0</v>
      </c>
      <c r="X199" s="12"/>
      <c r="Y199" s="11">
        <f>IF(X199="",0,IF(X199="優勝",[2]点数換算表!$B$14,IF(X199="準優勝",[2]点数換算表!$C$14,IF(X199="ベスト4",[2]点数換算表!$D$14,[2]点数換算表!$E$14))))</f>
        <v>0</v>
      </c>
      <c r="Z199" s="12"/>
      <c r="AA199" s="11">
        <f>IF(Z199="",0,IF(Z199="優勝",[2]点数換算表!$B$15,IF(Z199="準優勝",[2]点数換算表!$C$15,IF(Z199="ベスト4",[2]点数換算表!$D$15,IF(Z199="ベスト8",[2]点数換算表!$E$15,IF(Z199="ベスト16",[2]点数換算表!$F$15,""))))))</f>
        <v>0</v>
      </c>
      <c r="AB199" s="12"/>
      <c r="AC199" s="11">
        <f>IF(AB199="",0,IF(AB199="優勝",[2]点数換算表!$B$16,IF(AB199="準優勝",[2]点数換算表!$C$16,IF(AB199="ベスト4",[2]点数換算表!$D$16,IF(AB199="ベスト8",[2]点数換算表!$E$16,IF(AB199="ベスト16",[2]点数換算表!$F$16,IF(AB199="ベスト32",[2]点数換算表!$G$16,"")))))))</f>
        <v>0</v>
      </c>
      <c r="AD199" s="12"/>
      <c r="AE199" s="11">
        <f>IF(AD199="",0,IF(AD199="優勝",[2]点数換算表!$B$17,IF(AD199="準優勝",[2]点数換算表!$C$17,IF(AD199="ベスト4",[2]点数換算表!$D$17,IF(AD199="ベスト8",[2]点数換算表!$E$17,IF(AD199="ベスト16",[2]点数換算表!$F$17,IF(AD199="ベスト32",[2]点数換算表!$G$17,"")))))))</f>
        <v>0</v>
      </c>
      <c r="AF199" s="12"/>
      <c r="AG199" s="11">
        <f>IF(AF199="",0,IF(AF199="優勝",[2]点数換算表!$B$18,IF(AF199="準優勝",[2]点数換算表!$C$18,IF(AF199="ベスト4",[2]点数換算表!$D$18,IF(AF199="ベスト8",[2]点数換算表!$E$18,[2]点数換算表!$F$18)))))</f>
        <v>0</v>
      </c>
      <c r="AH199" s="12"/>
      <c r="AI199" s="11">
        <f>IF(AH199="",0,IF(AH199="優勝",[2]点数換算表!$B$19,IF(AH199="準優勝",[2]点数換算表!$C$19,IF(AH199="ベスト4",[2]点数換算表!$D$19,IF(AH199="ベスト8",[2]点数換算表!$E$19,[2]点数換算表!$F$19)))))</f>
        <v>0</v>
      </c>
    </row>
    <row r="200" spans="1:35">
      <c r="A200" s="13">
        <v>197</v>
      </c>
      <c r="B200" s="12" t="s">
        <v>576</v>
      </c>
      <c r="C200" s="12" t="s">
        <v>557</v>
      </c>
      <c r="D200" s="12">
        <v>2</v>
      </c>
      <c r="E200" s="18" t="s">
        <v>179</v>
      </c>
      <c r="F200" s="27" t="s">
        <v>540</v>
      </c>
      <c r="G200" s="11">
        <f t="shared" si="4"/>
        <v>20</v>
      </c>
      <c r="H200" s="12"/>
      <c r="I200" s="23">
        <f>IF(H200="",0,IF(H200="優勝",[2]点数換算表!$B$2,IF(H200="準優勝",[2]点数換算表!$C$2,IF(H200="ベスト4",[2]点数換算表!$D$2,[2]点数換算表!$E$2))))</f>
        <v>0</v>
      </c>
      <c r="J200" s="12"/>
      <c r="K200" s="11">
        <f>IF(J200="",0,IF(J200="優勝",[2]点数換算表!$B$3,IF(J200="準優勝",[2]点数換算表!$C$3,IF(J200="ベスト4",[2]点数換算表!$D$3,[2]点数換算表!$E$3))))</f>
        <v>0</v>
      </c>
      <c r="L200" s="12" t="s">
        <v>7</v>
      </c>
      <c r="M200" s="11">
        <f>IF(L200="",0,IF(L200="優勝",[2]点数換算表!$B$4,IF(L200="準優勝",[2]点数換算表!$C$4,IF(L200="ベスト4",[2]点数換算表!$D$4,IF(L200="ベスト8",[2]点数換算表!$E$4,IF(L200="ベスト16",[2]点数換算表!$F$4,""))))))</f>
        <v>20</v>
      </c>
      <c r="N200" s="12"/>
      <c r="O200" s="11">
        <f>IF(N200="",0,IF(N200="優勝",点数換算表!$B$5,IF(N200="準優勝",点数換算表!$C$5,IF(N200="ベスト4",点数換算表!$D$5,IF(N200="ベスト8",点数換算表!$E$5,IF(N200="ベスト16",点数換算表!$F$5,IF(N200="ベスト32",点数換算表!$G$5,"")))))))</f>
        <v>0</v>
      </c>
      <c r="P200" s="12"/>
      <c r="Q200" s="11">
        <f>IF(P200="",0,IF(P200="優勝",[2]点数換算表!$B$6,IF(P200="準優勝",[2]点数換算表!$C$6,IF(P200="ベスト4",[2]点数換算表!$D$6,IF(P200="ベスト8",[2]点数換算表!$E$6,IF(P200="ベスト16",[2]点数換算表!$F$6,IF(P200="ベスト32",[2]点数換算表!$G$6,"")))))))</f>
        <v>0</v>
      </c>
      <c r="R200" s="12"/>
      <c r="S200" s="11">
        <f>IF(R200="",0,IF(R200="優勝",[2]点数換算表!$B$7,IF(R200="準優勝",[2]点数換算表!$C$7,IF(R200="ベスト4",[2]点数換算表!$D$7,IF(R200="ベスト8",[2]点数換算表!$E$7,[2]点数換算表!$F$7)))))</f>
        <v>0</v>
      </c>
      <c r="T200" s="12"/>
      <c r="U200" s="11">
        <f>IF(T200="",0,IF(T200="優勝",[2]点数換算表!$B$8,IF(T200="準優勝",[2]点数換算表!$C$8,IF(T200="ベスト4",[2]点数換算表!$D$8,IF(T200="ベスト8",[2]点数換算表!$E$8,[2]点数換算表!$F$8)))))</f>
        <v>0</v>
      </c>
      <c r="V200" s="12"/>
      <c r="W200" s="23">
        <f>IF(V200="",0,IF(V200="優勝",[2]点数換算表!$B$13,IF(V200="準優勝",[2]点数換算表!$C$13,IF(V200="ベスト4",[2]点数換算表!$D$13,[2]点数換算表!$E$13))))</f>
        <v>0</v>
      </c>
      <c r="X200" s="12"/>
      <c r="Y200" s="11">
        <f>IF(X200="",0,IF(X200="優勝",[2]点数換算表!$B$14,IF(X200="準優勝",[2]点数換算表!$C$14,IF(X200="ベスト4",[2]点数換算表!$D$14,[2]点数換算表!$E$14))))</f>
        <v>0</v>
      </c>
      <c r="Z200" s="12"/>
      <c r="AA200" s="11">
        <f>IF(Z200="",0,IF(Z200="優勝",[2]点数換算表!$B$15,IF(Z200="準優勝",[2]点数換算表!$C$15,IF(Z200="ベスト4",[2]点数換算表!$D$15,IF(Z200="ベスト8",[2]点数換算表!$E$15,IF(Z200="ベスト16",[2]点数換算表!$F$15,""))))))</f>
        <v>0</v>
      </c>
      <c r="AB200" s="12"/>
      <c r="AC200" s="11">
        <f>IF(AB200="",0,IF(AB200="優勝",[2]点数換算表!$B$16,IF(AB200="準優勝",[2]点数換算表!$C$16,IF(AB200="ベスト4",[2]点数換算表!$D$16,IF(AB200="ベスト8",[2]点数換算表!$E$16,IF(AB200="ベスト16",[2]点数換算表!$F$16,IF(AB200="ベスト32",[2]点数換算表!$G$16,"")))))))</f>
        <v>0</v>
      </c>
      <c r="AD200" s="12"/>
      <c r="AE200" s="11">
        <f>IF(AD200="",0,IF(AD200="優勝",[2]点数換算表!$B$17,IF(AD200="準優勝",[2]点数換算表!$C$17,IF(AD200="ベスト4",[2]点数換算表!$D$17,IF(AD200="ベスト8",[2]点数換算表!$E$17,IF(AD200="ベスト16",[2]点数換算表!$F$17,IF(AD200="ベスト32",[2]点数換算表!$G$17,"")))))))</f>
        <v>0</v>
      </c>
      <c r="AF200" s="12"/>
      <c r="AG200" s="11">
        <f>IF(AF200="",0,IF(AF200="優勝",[2]点数換算表!$B$18,IF(AF200="準優勝",[2]点数換算表!$C$18,IF(AF200="ベスト4",[2]点数換算表!$D$18,IF(AF200="ベスト8",[2]点数換算表!$E$18,[2]点数換算表!$F$18)))))</f>
        <v>0</v>
      </c>
      <c r="AH200" s="12"/>
      <c r="AI200" s="11">
        <f>IF(AH200="",0,IF(AH200="優勝",[2]点数換算表!$B$19,IF(AH200="準優勝",[2]点数換算表!$C$19,IF(AH200="ベスト4",[2]点数換算表!$D$19,IF(AH200="ベスト8",[2]点数換算表!$E$19,[2]点数換算表!$F$19)))))</f>
        <v>0</v>
      </c>
    </row>
    <row r="201" spans="1:35">
      <c r="A201" s="13">
        <v>198</v>
      </c>
      <c r="B201" s="13" t="s">
        <v>624</v>
      </c>
      <c r="C201" s="12" t="s">
        <v>625</v>
      </c>
      <c r="D201" s="13">
        <v>2</v>
      </c>
      <c r="E201" s="20" t="s">
        <v>289</v>
      </c>
      <c r="F201" s="27" t="s">
        <v>540</v>
      </c>
      <c r="G201" s="11">
        <f t="shared" si="4"/>
        <v>20</v>
      </c>
      <c r="H201" s="12"/>
      <c r="I201" s="23">
        <f>IF(H201="",0,IF(H201="優勝",[2]点数換算表!$B$2,IF(H201="準優勝",[2]点数換算表!$C$2,IF(H201="ベスト4",[2]点数換算表!$D$2,[2]点数換算表!$E$2))))</f>
        <v>0</v>
      </c>
      <c r="J201" s="12"/>
      <c r="K201" s="11">
        <f>IF(J201="",0,IF(J201="優勝",[2]点数換算表!$B$3,IF(J201="準優勝",[2]点数換算表!$C$3,IF(J201="ベスト4",[2]点数換算表!$D$3,[2]点数換算表!$E$3))))</f>
        <v>0</v>
      </c>
      <c r="L201" s="12" t="s">
        <v>7</v>
      </c>
      <c r="M201" s="11">
        <f>IF(L201="",0,IF(L201="優勝",[2]点数換算表!$B$4,IF(L201="準優勝",[2]点数換算表!$C$4,IF(L201="ベスト4",[2]点数換算表!$D$4,IF(L201="ベスト8",[2]点数換算表!$E$4,IF(L201="ベスト16",[2]点数換算表!$F$4,""))))))</f>
        <v>20</v>
      </c>
      <c r="N201" s="12"/>
      <c r="O201" s="11">
        <f>IF(N201="",0,IF(N201="優勝",点数換算表!$B$5,IF(N201="準優勝",点数換算表!$C$5,IF(N201="ベスト4",点数換算表!$D$5,IF(N201="ベスト8",点数換算表!$E$5,IF(N201="ベスト16",点数換算表!$F$5,IF(N201="ベスト32",点数換算表!$G$5,"")))))))</f>
        <v>0</v>
      </c>
      <c r="P201" s="12"/>
      <c r="Q201" s="11">
        <f>IF(P201="",0,IF(P201="優勝",[2]点数換算表!$B$6,IF(P201="準優勝",[2]点数換算表!$C$6,IF(P201="ベスト4",[2]点数換算表!$D$6,IF(P201="ベスト8",[2]点数換算表!$E$6,IF(P201="ベスト16",[2]点数換算表!$F$6,IF(P201="ベスト32",[2]点数換算表!$G$6,"")))))))</f>
        <v>0</v>
      </c>
      <c r="R201" s="12"/>
      <c r="S201" s="11">
        <f>IF(R201="",0,IF(R201="優勝",[2]点数換算表!$B$7,IF(R201="準優勝",[2]点数換算表!$C$7,IF(R201="ベスト4",[2]点数換算表!$D$7,IF(R201="ベスト8",[2]点数換算表!$E$7,[2]点数換算表!$F$7)))))</f>
        <v>0</v>
      </c>
      <c r="T201" s="12"/>
      <c r="U201" s="11">
        <f>IF(T201="",0,IF(T201="優勝",[2]点数換算表!$B$8,IF(T201="準優勝",[2]点数換算表!$C$8,IF(T201="ベスト4",[2]点数換算表!$D$8,IF(T201="ベスト8",[2]点数換算表!$E$8,[2]点数換算表!$F$8)))))</f>
        <v>0</v>
      </c>
      <c r="V201" s="12"/>
      <c r="W201" s="23">
        <f>IF(V201="",0,IF(V201="優勝",[2]点数換算表!$B$13,IF(V201="準優勝",[2]点数換算表!$C$13,IF(V201="ベスト4",[2]点数換算表!$D$13,[2]点数換算表!$E$13))))</f>
        <v>0</v>
      </c>
      <c r="X201" s="12"/>
      <c r="Y201" s="11">
        <f>IF(X201="",0,IF(X201="優勝",[2]点数換算表!$B$14,IF(X201="準優勝",[2]点数換算表!$C$14,IF(X201="ベスト4",[2]点数換算表!$D$14,[2]点数換算表!$E$14))))</f>
        <v>0</v>
      </c>
      <c r="Z201" s="12"/>
      <c r="AA201" s="11">
        <f>IF(Z201="",0,IF(Z201="優勝",[2]点数換算表!$B$15,IF(Z201="準優勝",[2]点数換算表!$C$15,IF(Z201="ベスト4",[2]点数換算表!$D$15,IF(Z201="ベスト8",[2]点数換算表!$E$15,IF(Z201="ベスト16",[2]点数換算表!$F$15,""))))))</f>
        <v>0</v>
      </c>
      <c r="AB201" s="12"/>
      <c r="AC201" s="11">
        <f>IF(AB201="",0,IF(AB201="優勝",[2]点数換算表!$B$16,IF(AB201="準優勝",[2]点数換算表!$C$16,IF(AB201="ベスト4",[2]点数換算表!$D$16,IF(AB201="ベスト8",[2]点数換算表!$E$16,IF(AB201="ベスト16",[2]点数換算表!$F$16,IF(AB201="ベスト32",[2]点数換算表!$G$16,"")))))))</f>
        <v>0</v>
      </c>
      <c r="AD201" s="12"/>
      <c r="AE201" s="11">
        <f>IF(AD201="",0,IF(AD201="優勝",[2]点数換算表!$B$17,IF(AD201="準優勝",[2]点数換算表!$C$17,IF(AD201="ベスト4",[2]点数換算表!$D$17,IF(AD201="ベスト8",[2]点数換算表!$E$17,IF(AD201="ベスト16",[2]点数換算表!$F$17,IF(AD201="ベスト32",[2]点数換算表!$G$17,"")))))))</f>
        <v>0</v>
      </c>
      <c r="AF201" s="12"/>
      <c r="AG201" s="11">
        <f>IF(AF201="",0,IF(AF201="優勝",[2]点数換算表!$B$18,IF(AF201="準優勝",[2]点数換算表!$C$18,IF(AF201="ベスト4",[2]点数換算表!$D$18,IF(AF201="ベスト8",[2]点数換算表!$E$18,[2]点数換算表!$F$18)))))</f>
        <v>0</v>
      </c>
      <c r="AH201" s="12"/>
      <c r="AI201" s="11">
        <f>IF(AH201="",0,IF(AH201="優勝",[2]点数換算表!$B$19,IF(AH201="準優勝",[2]点数換算表!$C$19,IF(AH201="ベスト4",[2]点数換算表!$D$19,IF(AH201="ベスト8",[2]点数換算表!$E$19,[2]点数換算表!$F$19)))))</f>
        <v>0</v>
      </c>
    </row>
    <row r="202" spans="1:35">
      <c r="A202" s="13">
        <v>199</v>
      </c>
      <c r="B202" s="13" t="s">
        <v>626</v>
      </c>
      <c r="C202" s="12" t="s">
        <v>609</v>
      </c>
      <c r="D202" s="13">
        <v>1</v>
      </c>
      <c r="E202" s="20" t="s">
        <v>289</v>
      </c>
      <c r="F202" s="27" t="s">
        <v>540</v>
      </c>
      <c r="G202" s="11">
        <f t="shared" si="4"/>
        <v>20</v>
      </c>
      <c r="H202" s="12"/>
      <c r="I202" s="23">
        <f>IF(H202="",0,IF(H202="優勝",[2]点数換算表!$B$2,IF(H202="準優勝",[2]点数換算表!$C$2,IF(H202="ベスト4",[2]点数換算表!$D$2,[2]点数換算表!$E$2))))</f>
        <v>0</v>
      </c>
      <c r="J202" s="12"/>
      <c r="K202" s="11">
        <f>IF(J202="",0,IF(J202="優勝",[2]点数換算表!$B$3,IF(J202="準優勝",[2]点数換算表!$C$3,IF(J202="ベスト4",[2]点数換算表!$D$3,[2]点数換算表!$E$3))))</f>
        <v>0</v>
      </c>
      <c r="L202" s="12" t="s">
        <v>7</v>
      </c>
      <c r="M202" s="11">
        <f>IF(L202="",0,IF(L202="優勝",[2]点数換算表!$B$4,IF(L202="準優勝",[2]点数換算表!$C$4,IF(L202="ベスト4",[2]点数換算表!$D$4,IF(L202="ベスト8",[2]点数換算表!$E$4,IF(L202="ベスト16",[2]点数換算表!$F$4,""))))))</f>
        <v>20</v>
      </c>
      <c r="N202" s="12"/>
      <c r="O202" s="11">
        <f>IF(N202="",0,IF(N202="優勝",点数換算表!$B$5,IF(N202="準優勝",点数換算表!$C$5,IF(N202="ベスト4",点数換算表!$D$5,IF(N202="ベスト8",点数換算表!$E$5,IF(N202="ベスト16",点数換算表!$F$5,IF(N202="ベスト32",点数換算表!$G$5,"")))))))</f>
        <v>0</v>
      </c>
      <c r="P202" s="12"/>
      <c r="Q202" s="11">
        <f>IF(P202="",0,IF(P202="優勝",[2]点数換算表!$B$6,IF(P202="準優勝",[2]点数換算表!$C$6,IF(P202="ベスト4",[2]点数換算表!$D$6,IF(P202="ベスト8",[2]点数換算表!$E$6,IF(P202="ベスト16",[2]点数換算表!$F$6,IF(P202="ベスト32",[2]点数換算表!$G$6,"")))))))</f>
        <v>0</v>
      </c>
      <c r="R202" s="12"/>
      <c r="S202" s="11">
        <f>IF(R202="",0,IF(R202="優勝",[2]点数換算表!$B$7,IF(R202="準優勝",[2]点数換算表!$C$7,IF(R202="ベスト4",[2]点数換算表!$D$7,IF(R202="ベスト8",[2]点数換算表!$E$7,[2]点数換算表!$F$7)))))</f>
        <v>0</v>
      </c>
      <c r="T202" s="12"/>
      <c r="U202" s="11">
        <f>IF(T202="",0,IF(T202="優勝",[2]点数換算表!$B$8,IF(T202="準優勝",[2]点数換算表!$C$8,IF(T202="ベスト4",[2]点数換算表!$D$8,IF(T202="ベスト8",[2]点数換算表!$E$8,[2]点数換算表!$F$8)))))</f>
        <v>0</v>
      </c>
      <c r="V202" s="12"/>
      <c r="W202" s="23">
        <f>IF(V202="",0,IF(V202="優勝",[2]点数換算表!$B$13,IF(V202="準優勝",[2]点数換算表!$C$13,IF(V202="ベスト4",[2]点数換算表!$D$13,[2]点数換算表!$E$13))))</f>
        <v>0</v>
      </c>
      <c r="X202" s="12"/>
      <c r="Y202" s="11">
        <f>IF(X202="",0,IF(X202="優勝",[2]点数換算表!$B$14,IF(X202="準優勝",[2]点数換算表!$C$14,IF(X202="ベスト4",[2]点数換算表!$D$14,[2]点数換算表!$E$14))))</f>
        <v>0</v>
      </c>
      <c r="Z202" s="12"/>
      <c r="AA202" s="11">
        <f>IF(Z202="",0,IF(Z202="優勝",[2]点数換算表!$B$15,IF(Z202="準優勝",[2]点数換算表!$C$15,IF(Z202="ベスト4",[2]点数換算表!$D$15,IF(Z202="ベスト8",[2]点数換算表!$E$15,IF(Z202="ベスト16",[2]点数換算表!$F$15,""))))))</f>
        <v>0</v>
      </c>
      <c r="AB202" s="12"/>
      <c r="AC202" s="11">
        <f>IF(AB202="",0,IF(AB202="優勝",[2]点数換算表!$B$16,IF(AB202="準優勝",[2]点数換算表!$C$16,IF(AB202="ベスト4",[2]点数換算表!$D$16,IF(AB202="ベスト8",[2]点数換算表!$E$16,IF(AB202="ベスト16",[2]点数換算表!$F$16,IF(AB202="ベスト32",[2]点数換算表!$G$16,"")))))))</f>
        <v>0</v>
      </c>
      <c r="AD202" s="12"/>
      <c r="AE202" s="11">
        <f>IF(AD202="",0,IF(AD202="優勝",[2]点数換算表!$B$17,IF(AD202="準優勝",[2]点数換算表!$C$17,IF(AD202="ベスト4",[2]点数換算表!$D$17,IF(AD202="ベスト8",[2]点数換算表!$E$17,IF(AD202="ベスト16",[2]点数換算表!$F$17,IF(AD202="ベスト32",[2]点数換算表!$G$17,"")))))))</f>
        <v>0</v>
      </c>
      <c r="AF202" s="12"/>
      <c r="AG202" s="11">
        <f>IF(AF202="",0,IF(AF202="優勝",[2]点数換算表!$B$18,IF(AF202="準優勝",[2]点数換算表!$C$18,IF(AF202="ベスト4",[2]点数換算表!$D$18,IF(AF202="ベスト8",[2]点数換算表!$E$18,[2]点数換算表!$F$18)))))</f>
        <v>0</v>
      </c>
      <c r="AH202" s="12"/>
      <c r="AI202" s="11">
        <f>IF(AH202="",0,IF(AH202="優勝",[2]点数換算表!$B$19,IF(AH202="準優勝",[2]点数換算表!$C$19,IF(AH202="ベスト4",[2]点数換算表!$D$19,IF(AH202="ベスト8",[2]点数換算表!$E$19,[2]点数換算表!$F$19)))))</f>
        <v>0</v>
      </c>
    </row>
    <row r="203" spans="1:35">
      <c r="A203" s="13">
        <v>200</v>
      </c>
      <c r="B203" s="13" t="s">
        <v>627</v>
      </c>
      <c r="C203" s="12" t="s">
        <v>609</v>
      </c>
      <c r="D203" s="13">
        <v>1</v>
      </c>
      <c r="E203" s="20" t="s">
        <v>289</v>
      </c>
      <c r="F203" s="27" t="s">
        <v>540</v>
      </c>
      <c r="G203" s="11">
        <f t="shared" si="4"/>
        <v>20</v>
      </c>
      <c r="H203" s="12"/>
      <c r="I203" s="23">
        <f>IF(H203="",0,IF(H203="優勝",[2]点数換算表!$B$2,IF(H203="準優勝",[2]点数換算表!$C$2,IF(H203="ベスト4",[2]点数換算表!$D$2,[2]点数換算表!$E$2))))</f>
        <v>0</v>
      </c>
      <c r="J203" s="12"/>
      <c r="K203" s="11">
        <f>IF(J203="",0,IF(J203="優勝",[2]点数換算表!$B$3,IF(J203="準優勝",[2]点数換算表!$C$3,IF(J203="ベスト4",[2]点数換算表!$D$3,[2]点数換算表!$E$3))))</f>
        <v>0</v>
      </c>
      <c r="L203" s="12" t="s">
        <v>7</v>
      </c>
      <c r="M203" s="11">
        <f>IF(L203="",0,IF(L203="優勝",[2]点数換算表!$B$4,IF(L203="準優勝",[2]点数換算表!$C$4,IF(L203="ベスト4",[2]点数換算表!$D$4,IF(L203="ベスト8",[2]点数換算表!$E$4,IF(L203="ベスト16",[2]点数換算表!$F$4,""))))))</f>
        <v>20</v>
      </c>
      <c r="N203" s="12"/>
      <c r="O203" s="11">
        <f>IF(N203="",0,IF(N203="優勝",点数換算表!$B$5,IF(N203="準優勝",点数換算表!$C$5,IF(N203="ベスト4",点数換算表!$D$5,IF(N203="ベスト8",点数換算表!$E$5,IF(N203="ベスト16",点数換算表!$F$5,IF(N203="ベスト32",点数換算表!$G$5,"")))))))</f>
        <v>0</v>
      </c>
      <c r="P203" s="12"/>
      <c r="Q203" s="11">
        <f>IF(P203="",0,IF(P203="優勝",[2]点数換算表!$B$6,IF(P203="準優勝",[2]点数換算表!$C$6,IF(P203="ベスト4",[2]点数換算表!$D$6,IF(P203="ベスト8",[2]点数換算表!$E$6,IF(P203="ベスト16",[2]点数換算表!$F$6,IF(P203="ベスト32",[2]点数換算表!$G$6,"")))))))</f>
        <v>0</v>
      </c>
      <c r="R203" s="12"/>
      <c r="S203" s="11">
        <f>IF(R203="",0,IF(R203="優勝",[2]点数換算表!$B$7,IF(R203="準優勝",[2]点数換算表!$C$7,IF(R203="ベスト4",[2]点数換算表!$D$7,IF(R203="ベスト8",[2]点数換算表!$E$7,[2]点数換算表!$F$7)))))</f>
        <v>0</v>
      </c>
      <c r="T203" s="12"/>
      <c r="U203" s="11">
        <f>IF(T203="",0,IF(T203="優勝",[2]点数換算表!$B$8,IF(T203="準優勝",[2]点数換算表!$C$8,IF(T203="ベスト4",[2]点数換算表!$D$8,IF(T203="ベスト8",[2]点数換算表!$E$8,[2]点数換算表!$F$8)))))</f>
        <v>0</v>
      </c>
      <c r="V203" s="12"/>
      <c r="W203" s="23">
        <f>IF(V203="",0,IF(V203="優勝",[2]点数換算表!$B$13,IF(V203="準優勝",[2]点数換算表!$C$13,IF(V203="ベスト4",[2]点数換算表!$D$13,[2]点数換算表!$E$13))))</f>
        <v>0</v>
      </c>
      <c r="X203" s="12"/>
      <c r="Y203" s="11">
        <f>IF(X203="",0,IF(X203="優勝",[2]点数換算表!$B$14,IF(X203="準優勝",[2]点数換算表!$C$14,IF(X203="ベスト4",[2]点数換算表!$D$14,[2]点数換算表!$E$14))))</f>
        <v>0</v>
      </c>
      <c r="Z203" s="12"/>
      <c r="AA203" s="11">
        <f>IF(Z203="",0,IF(Z203="優勝",[2]点数換算表!$B$15,IF(Z203="準優勝",[2]点数換算表!$C$15,IF(Z203="ベスト4",[2]点数換算表!$D$15,IF(Z203="ベスト8",[2]点数換算表!$E$15,IF(Z203="ベスト16",[2]点数換算表!$F$15,""))))))</f>
        <v>0</v>
      </c>
      <c r="AB203" s="12"/>
      <c r="AC203" s="11">
        <f>IF(AB203="",0,IF(AB203="優勝",[2]点数換算表!$B$16,IF(AB203="準優勝",[2]点数換算表!$C$16,IF(AB203="ベスト4",[2]点数換算表!$D$16,IF(AB203="ベスト8",[2]点数換算表!$E$16,IF(AB203="ベスト16",[2]点数換算表!$F$16,IF(AB203="ベスト32",[2]点数換算表!$G$16,"")))))))</f>
        <v>0</v>
      </c>
      <c r="AD203" s="12"/>
      <c r="AE203" s="11">
        <f>IF(AD203="",0,IF(AD203="優勝",[2]点数換算表!$B$17,IF(AD203="準優勝",[2]点数換算表!$C$17,IF(AD203="ベスト4",[2]点数換算表!$D$17,IF(AD203="ベスト8",[2]点数換算表!$E$17,IF(AD203="ベスト16",[2]点数換算表!$F$17,IF(AD203="ベスト32",[2]点数換算表!$G$17,"")))))))</f>
        <v>0</v>
      </c>
      <c r="AF203" s="12"/>
      <c r="AG203" s="11">
        <f>IF(AF203="",0,IF(AF203="優勝",[2]点数換算表!$B$18,IF(AF203="準優勝",[2]点数換算表!$C$18,IF(AF203="ベスト4",[2]点数換算表!$D$18,IF(AF203="ベスト8",[2]点数換算表!$E$18,[2]点数換算表!$F$18)))))</f>
        <v>0</v>
      </c>
      <c r="AH203" s="12"/>
      <c r="AI203" s="11">
        <f>IF(AH203="",0,IF(AH203="優勝",[2]点数換算表!$B$19,IF(AH203="準優勝",[2]点数換算表!$C$19,IF(AH203="ベスト4",[2]点数換算表!$D$19,IF(AH203="ベスト8",[2]点数換算表!$E$19,[2]点数換算表!$F$19)))))</f>
        <v>0</v>
      </c>
    </row>
    <row r="204" spans="1:35">
      <c r="A204" s="13">
        <v>201</v>
      </c>
      <c r="B204" s="13" t="s">
        <v>628</v>
      </c>
      <c r="C204" s="12" t="s">
        <v>629</v>
      </c>
      <c r="D204" s="13">
        <v>3</v>
      </c>
      <c r="E204" s="20" t="s">
        <v>289</v>
      </c>
      <c r="F204" s="27" t="s">
        <v>540</v>
      </c>
      <c r="G204" s="11">
        <f t="shared" si="4"/>
        <v>20</v>
      </c>
      <c r="H204" s="12"/>
      <c r="I204" s="23">
        <f>IF(H204="",0,IF(H204="優勝",[2]点数換算表!$B$2,IF(H204="準優勝",[2]点数換算表!$C$2,IF(H204="ベスト4",[2]点数換算表!$D$2,[2]点数換算表!$E$2))))</f>
        <v>0</v>
      </c>
      <c r="J204" s="12"/>
      <c r="K204" s="11">
        <f>IF(J204="",0,IF(J204="優勝",[2]点数換算表!$B$3,IF(J204="準優勝",[2]点数換算表!$C$3,IF(J204="ベスト4",[2]点数換算表!$D$3,[2]点数換算表!$E$3))))</f>
        <v>0</v>
      </c>
      <c r="L204" s="12" t="s">
        <v>7</v>
      </c>
      <c r="M204" s="11">
        <f>IF(L204="",0,IF(L204="優勝",[2]点数換算表!$B$4,IF(L204="準優勝",[2]点数換算表!$C$4,IF(L204="ベスト4",[2]点数換算表!$D$4,IF(L204="ベスト8",[2]点数換算表!$E$4,IF(L204="ベスト16",[2]点数換算表!$F$4,""))))))</f>
        <v>20</v>
      </c>
      <c r="N204" s="12"/>
      <c r="O204" s="11">
        <f>IF(N204="",0,IF(N204="優勝",点数換算表!$B$5,IF(N204="準優勝",点数換算表!$C$5,IF(N204="ベスト4",点数換算表!$D$5,IF(N204="ベスト8",点数換算表!$E$5,IF(N204="ベスト16",点数換算表!$F$5,IF(N204="ベスト32",点数換算表!$G$5,"")))))))</f>
        <v>0</v>
      </c>
      <c r="P204" s="12"/>
      <c r="Q204" s="11">
        <f>IF(P204="",0,IF(P204="優勝",[2]点数換算表!$B$6,IF(P204="準優勝",[2]点数換算表!$C$6,IF(P204="ベスト4",[2]点数換算表!$D$6,IF(P204="ベスト8",[2]点数換算表!$E$6,IF(P204="ベスト16",[2]点数換算表!$F$6,IF(P204="ベスト32",[2]点数換算表!$G$6,"")))))))</f>
        <v>0</v>
      </c>
      <c r="R204" s="12"/>
      <c r="S204" s="11">
        <f>IF(R204="",0,IF(R204="優勝",[2]点数換算表!$B$7,IF(R204="準優勝",[2]点数換算表!$C$7,IF(R204="ベスト4",[2]点数換算表!$D$7,IF(R204="ベスト8",[2]点数換算表!$E$7,[2]点数換算表!$F$7)))))</f>
        <v>0</v>
      </c>
      <c r="T204" s="12"/>
      <c r="U204" s="11">
        <f>IF(T204="",0,IF(T204="優勝",[2]点数換算表!$B$8,IF(T204="準優勝",[2]点数換算表!$C$8,IF(T204="ベスト4",[2]点数換算表!$D$8,IF(T204="ベスト8",[2]点数換算表!$E$8,[2]点数換算表!$F$8)))))</f>
        <v>0</v>
      </c>
      <c r="V204" s="12"/>
      <c r="W204" s="23">
        <f>IF(V204="",0,IF(V204="優勝",[2]点数換算表!$B$13,IF(V204="準優勝",[2]点数換算表!$C$13,IF(V204="ベスト4",[2]点数換算表!$D$13,[2]点数換算表!$E$13))))</f>
        <v>0</v>
      </c>
      <c r="X204" s="12"/>
      <c r="Y204" s="11">
        <f>IF(X204="",0,IF(X204="優勝",[2]点数換算表!$B$14,IF(X204="準優勝",[2]点数換算表!$C$14,IF(X204="ベスト4",[2]点数換算表!$D$14,[2]点数換算表!$E$14))))</f>
        <v>0</v>
      </c>
      <c r="Z204" s="12"/>
      <c r="AA204" s="11">
        <f>IF(Z204="",0,IF(Z204="優勝",[2]点数換算表!$B$15,IF(Z204="準優勝",[2]点数換算表!$C$15,IF(Z204="ベスト4",[2]点数換算表!$D$15,IF(Z204="ベスト8",[2]点数換算表!$E$15,IF(Z204="ベスト16",[2]点数換算表!$F$15,""))))))</f>
        <v>0</v>
      </c>
      <c r="AB204" s="12"/>
      <c r="AC204" s="11">
        <f>IF(AB204="",0,IF(AB204="優勝",[2]点数換算表!$B$16,IF(AB204="準優勝",[2]点数換算表!$C$16,IF(AB204="ベスト4",[2]点数換算表!$D$16,IF(AB204="ベスト8",[2]点数換算表!$E$16,IF(AB204="ベスト16",[2]点数換算表!$F$16,IF(AB204="ベスト32",[2]点数換算表!$G$16,"")))))))</f>
        <v>0</v>
      </c>
      <c r="AD204" s="12"/>
      <c r="AE204" s="11">
        <f>IF(AD204="",0,IF(AD204="優勝",[2]点数換算表!$B$17,IF(AD204="準優勝",[2]点数換算表!$C$17,IF(AD204="ベスト4",[2]点数換算表!$D$17,IF(AD204="ベスト8",[2]点数換算表!$E$17,IF(AD204="ベスト16",[2]点数換算表!$F$17,IF(AD204="ベスト32",[2]点数換算表!$G$17,"")))))))</f>
        <v>0</v>
      </c>
      <c r="AF204" s="12"/>
      <c r="AG204" s="11">
        <f>IF(AF204="",0,IF(AF204="優勝",[2]点数換算表!$B$18,IF(AF204="準優勝",[2]点数換算表!$C$18,IF(AF204="ベスト4",[2]点数換算表!$D$18,IF(AF204="ベスト8",[2]点数換算表!$E$18,[2]点数換算表!$F$18)))))</f>
        <v>0</v>
      </c>
      <c r="AH204" s="12"/>
      <c r="AI204" s="11">
        <f>IF(AH204="",0,IF(AH204="優勝",[2]点数換算表!$B$19,IF(AH204="準優勝",[2]点数換算表!$C$19,IF(AH204="ベスト4",[2]点数換算表!$D$19,IF(AH204="ベスト8",[2]点数換算表!$E$19,[2]点数換算表!$F$19)))))</f>
        <v>0</v>
      </c>
    </row>
    <row r="205" spans="1:35">
      <c r="A205" s="13">
        <v>202</v>
      </c>
      <c r="B205" s="13" t="s">
        <v>630</v>
      </c>
      <c r="C205" s="12" t="s">
        <v>609</v>
      </c>
      <c r="D205" s="13">
        <v>2</v>
      </c>
      <c r="E205" s="20" t="s">
        <v>289</v>
      </c>
      <c r="F205" s="27" t="s">
        <v>540</v>
      </c>
      <c r="G205" s="11">
        <f t="shared" si="4"/>
        <v>20</v>
      </c>
      <c r="H205" s="12"/>
      <c r="I205" s="23">
        <f>IF(H205="",0,IF(H205="優勝",[2]点数換算表!$B$2,IF(H205="準優勝",[2]点数換算表!$C$2,IF(H205="ベスト4",[2]点数換算表!$D$2,[2]点数換算表!$E$2))))</f>
        <v>0</v>
      </c>
      <c r="J205" s="12"/>
      <c r="K205" s="11">
        <f>IF(J205="",0,IF(J205="優勝",[2]点数換算表!$B$3,IF(J205="準優勝",[2]点数換算表!$C$3,IF(J205="ベスト4",[2]点数換算表!$D$3,[2]点数換算表!$E$3))))</f>
        <v>0</v>
      </c>
      <c r="L205" s="12" t="s">
        <v>7</v>
      </c>
      <c r="M205" s="11">
        <f>IF(L205="",0,IF(L205="優勝",[2]点数換算表!$B$4,IF(L205="準優勝",[2]点数換算表!$C$4,IF(L205="ベスト4",[2]点数換算表!$D$4,IF(L205="ベスト8",[2]点数換算表!$E$4,IF(L205="ベスト16",[2]点数換算表!$F$4,""))))))</f>
        <v>20</v>
      </c>
      <c r="N205" s="12"/>
      <c r="O205" s="11">
        <f>IF(N205="",0,IF(N205="優勝",点数換算表!$B$5,IF(N205="準優勝",点数換算表!$C$5,IF(N205="ベスト4",点数換算表!$D$5,IF(N205="ベスト8",点数換算表!$E$5,IF(N205="ベスト16",点数換算表!$F$5,IF(N205="ベスト32",点数換算表!$G$5,"")))))))</f>
        <v>0</v>
      </c>
      <c r="P205" s="12"/>
      <c r="Q205" s="11">
        <f>IF(P205="",0,IF(P205="優勝",[2]点数換算表!$B$6,IF(P205="準優勝",[2]点数換算表!$C$6,IF(P205="ベスト4",[2]点数換算表!$D$6,IF(P205="ベスト8",[2]点数換算表!$E$6,IF(P205="ベスト16",[2]点数換算表!$F$6,IF(P205="ベスト32",[2]点数換算表!$G$6,"")))))))</f>
        <v>0</v>
      </c>
      <c r="R205" s="12"/>
      <c r="S205" s="11">
        <f>IF(R205="",0,IF(R205="優勝",[2]点数換算表!$B$7,IF(R205="準優勝",[2]点数換算表!$C$7,IF(R205="ベスト4",[2]点数換算表!$D$7,IF(R205="ベスト8",[2]点数換算表!$E$7,[2]点数換算表!$F$7)))))</f>
        <v>0</v>
      </c>
      <c r="T205" s="12"/>
      <c r="U205" s="11">
        <f>IF(T205="",0,IF(T205="優勝",[2]点数換算表!$B$8,IF(T205="準優勝",[2]点数換算表!$C$8,IF(T205="ベスト4",[2]点数換算表!$D$8,IF(T205="ベスト8",[2]点数換算表!$E$8,[2]点数換算表!$F$8)))))</f>
        <v>0</v>
      </c>
      <c r="V205" s="12"/>
      <c r="W205" s="23">
        <f>IF(V205="",0,IF(V205="優勝",[2]点数換算表!$B$13,IF(V205="準優勝",[2]点数換算表!$C$13,IF(V205="ベスト4",[2]点数換算表!$D$13,[2]点数換算表!$E$13))))</f>
        <v>0</v>
      </c>
      <c r="X205" s="12"/>
      <c r="Y205" s="11">
        <f>IF(X205="",0,IF(X205="優勝",[2]点数換算表!$B$14,IF(X205="準優勝",[2]点数換算表!$C$14,IF(X205="ベスト4",[2]点数換算表!$D$14,[2]点数換算表!$E$14))))</f>
        <v>0</v>
      </c>
      <c r="Z205" s="12"/>
      <c r="AA205" s="11">
        <f>IF(Z205="",0,IF(Z205="優勝",[2]点数換算表!$B$15,IF(Z205="準優勝",[2]点数換算表!$C$15,IF(Z205="ベスト4",[2]点数換算表!$D$15,IF(Z205="ベスト8",[2]点数換算表!$E$15,IF(Z205="ベスト16",[2]点数換算表!$F$15,""))))))</f>
        <v>0</v>
      </c>
      <c r="AB205" s="12"/>
      <c r="AC205" s="11">
        <f>IF(AB205="",0,IF(AB205="優勝",[2]点数換算表!$B$16,IF(AB205="準優勝",[2]点数換算表!$C$16,IF(AB205="ベスト4",[2]点数換算表!$D$16,IF(AB205="ベスト8",[2]点数換算表!$E$16,IF(AB205="ベスト16",[2]点数換算表!$F$16,IF(AB205="ベスト32",[2]点数換算表!$G$16,"")))))))</f>
        <v>0</v>
      </c>
      <c r="AD205" s="12"/>
      <c r="AE205" s="11">
        <f>IF(AD205="",0,IF(AD205="優勝",[2]点数換算表!$B$17,IF(AD205="準優勝",[2]点数換算表!$C$17,IF(AD205="ベスト4",[2]点数換算表!$D$17,IF(AD205="ベスト8",[2]点数換算表!$E$17,IF(AD205="ベスト16",[2]点数換算表!$F$17,IF(AD205="ベスト32",[2]点数換算表!$G$17,"")))))))</f>
        <v>0</v>
      </c>
      <c r="AF205" s="12"/>
      <c r="AG205" s="11">
        <f>IF(AF205="",0,IF(AF205="優勝",[2]点数換算表!$B$18,IF(AF205="準優勝",[2]点数換算表!$C$18,IF(AF205="ベスト4",[2]点数換算表!$D$18,IF(AF205="ベスト8",[2]点数換算表!$E$18,[2]点数換算表!$F$18)))))</f>
        <v>0</v>
      </c>
      <c r="AH205" s="12"/>
      <c r="AI205" s="11">
        <f>IF(AH205="",0,IF(AH205="優勝",[2]点数換算表!$B$19,IF(AH205="準優勝",[2]点数換算表!$C$19,IF(AH205="ベスト4",[2]点数換算表!$D$19,IF(AH205="ベスト8",[2]点数換算表!$E$19,[2]点数換算表!$F$19)))))</f>
        <v>0</v>
      </c>
    </row>
    <row r="206" spans="1:35">
      <c r="A206" s="13">
        <v>203</v>
      </c>
      <c r="B206" s="13" t="s">
        <v>631</v>
      </c>
      <c r="C206" s="12" t="s">
        <v>609</v>
      </c>
      <c r="D206" s="13">
        <v>2</v>
      </c>
      <c r="E206" s="20" t="s">
        <v>289</v>
      </c>
      <c r="F206" s="27" t="s">
        <v>540</v>
      </c>
      <c r="G206" s="11">
        <f t="shared" si="4"/>
        <v>20</v>
      </c>
      <c r="H206" s="12"/>
      <c r="I206" s="23">
        <f>IF(H206="",0,IF(H206="優勝",[2]点数換算表!$B$2,IF(H206="準優勝",[2]点数換算表!$C$2,IF(H206="ベスト4",[2]点数換算表!$D$2,[2]点数換算表!$E$2))))</f>
        <v>0</v>
      </c>
      <c r="J206" s="12"/>
      <c r="K206" s="11">
        <f>IF(J206="",0,IF(J206="優勝",[2]点数換算表!$B$3,IF(J206="準優勝",[2]点数換算表!$C$3,IF(J206="ベスト4",[2]点数換算表!$D$3,[2]点数換算表!$E$3))))</f>
        <v>0</v>
      </c>
      <c r="L206" s="12" t="s">
        <v>7</v>
      </c>
      <c r="M206" s="11">
        <f>IF(L206="",0,IF(L206="優勝",[2]点数換算表!$B$4,IF(L206="準優勝",[2]点数換算表!$C$4,IF(L206="ベスト4",[2]点数換算表!$D$4,IF(L206="ベスト8",[2]点数換算表!$E$4,IF(L206="ベスト16",[2]点数換算表!$F$4,""))))))</f>
        <v>20</v>
      </c>
      <c r="N206" s="12"/>
      <c r="O206" s="11">
        <f>IF(N206="",0,IF(N206="優勝",点数換算表!$B$5,IF(N206="準優勝",点数換算表!$C$5,IF(N206="ベスト4",点数換算表!$D$5,IF(N206="ベスト8",点数換算表!$E$5,IF(N206="ベスト16",点数換算表!$F$5,IF(N206="ベスト32",点数換算表!$G$5,"")))))))</f>
        <v>0</v>
      </c>
      <c r="P206" s="12"/>
      <c r="Q206" s="11">
        <f>IF(P206="",0,IF(P206="優勝",[2]点数換算表!$B$6,IF(P206="準優勝",[2]点数換算表!$C$6,IF(P206="ベスト4",[2]点数換算表!$D$6,IF(P206="ベスト8",[2]点数換算表!$E$6,IF(P206="ベスト16",[2]点数換算表!$F$6,IF(P206="ベスト32",[2]点数換算表!$G$6,"")))))))</f>
        <v>0</v>
      </c>
      <c r="R206" s="12"/>
      <c r="S206" s="11">
        <f>IF(R206="",0,IF(R206="優勝",[2]点数換算表!$B$7,IF(R206="準優勝",[2]点数換算表!$C$7,IF(R206="ベスト4",[2]点数換算表!$D$7,IF(R206="ベスト8",[2]点数換算表!$E$7,[2]点数換算表!$F$7)))))</f>
        <v>0</v>
      </c>
      <c r="T206" s="12"/>
      <c r="U206" s="11">
        <f>IF(T206="",0,IF(T206="優勝",[2]点数換算表!$B$8,IF(T206="準優勝",[2]点数換算表!$C$8,IF(T206="ベスト4",[2]点数換算表!$D$8,IF(T206="ベスト8",[2]点数換算表!$E$8,[2]点数換算表!$F$8)))))</f>
        <v>0</v>
      </c>
      <c r="V206" s="12"/>
      <c r="W206" s="23">
        <f>IF(V206="",0,IF(V206="優勝",[2]点数換算表!$B$13,IF(V206="準優勝",[2]点数換算表!$C$13,IF(V206="ベスト4",[2]点数換算表!$D$13,[2]点数換算表!$E$13))))</f>
        <v>0</v>
      </c>
      <c r="X206" s="12"/>
      <c r="Y206" s="11">
        <f>IF(X206="",0,IF(X206="優勝",[2]点数換算表!$B$14,IF(X206="準優勝",[2]点数換算表!$C$14,IF(X206="ベスト4",[2]点数換算表!$D$14,[2]点数換算表!$E$14))))</f>
        <v>0</v>
      </c>
      <c r="Z206" s="12"/>
      <c r="AA206" s="11">
        <f>IF(Z206="",0,IF(Z206="優勝",[2]点数換算表!$B$15,IF(Z206="準優勝",[2]点数換算表!$C$15,IF(Z206="ベスト4",[2]点数換算表!$D$15,IF(Z206="ベスト8",[2]点数換算表!$E$15,IF(Z206="ベスト16",[2]点数換算表!$F$15,""))))))</f>
        <v>0</v>
      </c>
      <c r="AB206" s="12"/>
      <c r="AC206" s="11">
        <f>IF(AB206="",0,IF(AB206="優勝",[2]点数換算表!$B$16,IF(AB206="準優勝",[2]点数換算表!$C$16,IF(AB206="ベスト4",[2]点数換算表!$D$16,IF(AB206="ベスト8",[2]点数換算表!$E$16,IF(AB206="ベスト16",[2]点数換算表!$F$16,IF(AB206="ベスト32",[2]点数換算表!$G$16,"")))))))</f>
        <v>0</v>
      </c>
      <c r="AD206" s="12"/>
      <c r="AE206" s="11">
        <f>IF(AD206="",0,IF(AD206="優勝",[2]点数換算表!$B$17,IF(AD206="準優勝",[2]点数換算表!$C$17,IF(AD206="ベスト4",[2]点数換算表!$D$17,IF(AD206="ベスト8",[2]点数換算表!$E$17,IF(AD206="ベスト16",[2]点数換算表!$F$17,IF(AD206="ベスト32",[2]点数換算表!$G$17,"")))))))</f>
        <v>0</v>
      </c>
      <c r="AF206" s="12"/>
      <c r="AG206" s="11">
        <f>IF(AF206="",0,IF(AF206="優勝",[2]点数換算表!$B$18,IF(AF206="準優勝",[2]点数換算表!$C$18,IF(AF206="ベスト4",[2]点数換算表!$D$18,IF(AF206="ベスト8",[2]点数換算表!$E$18,[2]点数換算表!$F$18)))))</f>
        <v>0</v>
      </c>
      <c r="AH206" s="12"/>
      <c r="AI206" s="11">
        <f>IF(AH206="",0,IF(AH206="優勝",[2]点数換算表!$B$19,IF(AH206="準優勝",[2]点数換算表!$C$19,IF(AH206="ベスト4",[2]点数換算表!$D$19,IF(AH206="ベスト8",[2]点数換算表!$E$19,[2]点数換算表!$F$19)))))</f>
        <v>0</v>
      </c>
    </row>
    <row r="207" spans="1:35">
      <c r="A207" s="13">
        <v>204</v>
      </c>
      <c r="B207" s="13" t="s">
        <v>632</v>
      </c>
      <c r="C207" s="12" t="s">
        <v>633</v>
      </c>
      <c r="D207" s="13">
        <v>3</v>
      </c>
      <c r="E207" s="20" t="s">
        <v>289</v>
      </c>
      <c r="F207" s="27" t="s">
        <v>540</v>
      </c>
      <c r="G207" s="11">
        <f t="shared" si="4"/>
        <v>20</v>
      </c>
      <c r="H207" s="12"/>
      <c r="I207" s="23">
        <f>IF(H207="",0,IF(H207="優勝",[2]点数換算表!$B$2,IF(H207="準優勝",[2]点数換算表!$C$2,IF(H207="ベスト4",[2]点数換算表!$D$2,[2]点数換算表!$E$2))))</f>
        <v>0</v>
      </c>
      <c r="J207" s="12"/>
      <c r="K207" s="11">
        <f>IF(J207="",0,IF(J207="優勝",[2]点数換算表!$B$3,IF(J207="準優勝",[2]点数換算表!$C$3,IF(J207="ベスト4",[2]点数換算表!$D$3,[2]点数換算表!$E$3))))</f>
        <v>0</v>
      </c>
      <c r="L207" s="12" t="s">
        <v>7</v>
      </c>
      <c r="M207" s="11">
        <f>IF(L207="",0,IF(L207="優勝",[2]点数換算表!$B$4,IF(L207="準優勝",[2]点数換算表!$C$4,IF(L207="ベスト4",[2]点数換算表!$D$4,IF(L207="ベスト8",[2]点数換算表!$E$4,IF(L207="ベスト16",[2]点数換算表!$F$4,""))))))</f>
        <v>20</v>
      </c>
      <c r="N207" s="12"/>
      <c r="O207" s="11">
        <f>IF(N207="",0,IF(N207="優勝",点数換算表!$B$5,IF(N207="準優勝",点数換算表!$C$5,IF(N207="ベスト4",点数換算表!$D$5,IF(N207="ベスト8",点数換算表!$E$5,IF(N207="ベスト16",点数換算表!$F$5,IF(N207="ベスト32",点数換算表!$G$5,"")))))))</f>
        <v>0</v>
      </c>
      <c r="P207" s="12"/>
      <c r="Q207" s="11">
        <f>IF(P207="",0,IF(P207="優勝",[2]点数換算表!$B$6,IF(P207="準優勝",[2]点数換算表!$C$6,IF(P207="ベスト4",[2]点数換算表!$D$6,IF(P207="ベスト8",[2]点数換算表!$E$6,IF(P207="ベスト16",[2]点数換算表!$F$6,IF(P207="ベスト32",[2]点数換算表!$G$6,"")))))))</f>
        <v>0</v>
      </c>
      <c r="R207" s="12"/>
      <c r="S207" s="11">
        <f>IF(R207="",0,IF(R207="優勝",[2]点数換算表!$B$7,IF(R207="準優勝",[2]点数換算表!$C$7,IF(R207="ベスト4",[2]点数換算表!$D$7,IF(R207="ベスト8",[2]点数換算表!$E$7,[2]点数換算表!$F$7)))))</f>
        <v>0</v>
      </c>
      <c r="T207" s="12"/>
      <c r="U207" s="11">
        <f>IF(T207="",0,IF(T207="優勝",[2]点数換算表!$B$8,IF(T207="準優勝",[2]点数換算表!$C$8,IF(T207="ベスト4",[2]点数換算表!$D$8,IF(T207="ベスト8",[2]点数換算表!$E$8,[2]点数換算表!$F$8)))))</f>
        <v>0</v>
      </c>
      <c r="V207" s="12"/>
      <c r="W207" s="23">
        <f>IF(V207="",0,IF(V207="優勝",[2]点数換算表!$B$13,IF(V207="準優勝",[2]点数換算表!$C$13,IF(V207="ベスト4",[2]点数換算表!$D$13,[2]点数換算表!$E$13))))</f>
        <v>0</v>
      </c>
      <c r="X207" s="12"/>
      <c r="Y207" s="11">
        <f>IF(X207="",0,IF(X207="優勝",[2]点数換算表!$B$14,IF(X207="準優勝",[2]点数換算表!$C$14,IF(X207="ベスト4",[2]点数換算表!$D$14,[2]点数換算表!$E$14))))</f>
        <v>0</v>
      </c>
      <c r="Z207" s="12"/>
      <c r="AA207" s="11">
        <f>IF(Z207="",0,IF(Z207="優勝",[2]点数換算表!$B$15,IF(Z207="準優勝",[2]点数換算表!$C$15,IF(Z207="ベスト4",[2]点数換算表!$D$15,IF(Z207="ベスト8",[2]点数換算表!$E$15,IF(Z207="ベスト16",[2]点数換算表!$F$15,""))))))</f>
        <v>0</v>
      </c>
      <c r="AB207" s="12"/>
      <c r="AC207" s="11">
        <f>IF(AB207="",0,IF(AB207="優勝",[2]点数換算表!$B$16,IF(AB207="準優勝",[2]点数換算表!$C$16,IF(AB207="ベスト4",[2]点数換算表!$D$16,IF(AB207="ベスト8",[2]点数換算表!$E$16,IF(AB207="ベスト16",[2]点数換算表!$F$16,IF(AB207="ベスト32",[2]点数換算表!$G$16,"")))))))</f>
        <v>0</v>
      </c>
      <c r="AD207" s="12"/>
      <c r="AE207" s="11">
        <f>IF(AD207="",0,IF(AD207="優勝",[2]点数換算表!$B$17,IF(AD207="準優勝",[2]点数換算表!$C$17,IF(AD207="ベスト4",[2]点数換算表!$D$17,IF(AD207="ベスト8",[2]点数換算表!$E$17,IF(AD207="ベスト16",[2]点数換算表!$F$17,IF(AD207="ベスト32",[2]点数換算表!$G$17,"")))))))</f>
        <v>0</v>
      </c>
      <c r="AF207" s="12"/>
      <c r="AG207" s="11">
        <f>IF(AF207="",0,IF(AF207="優勝",[2]点数換算表!$B$18,IF(AF207="準優勝",[2]点数換算表!$C$18,IF(AF207="ベスト4",[2]点数換算表!$D$18,IF(AF207="ベスト8",[2]点数換算表!$E$18,[2]点数換算表!$F$18)))))</f>
        <v>0</v>
      </c>
      <c r="AH207" s="12"/>
      <c r="AI207" s="11">
        <f>IF(AH207="",0,IF(AH207="優勝",[2]点数換算表!$B$19,IF(AH207="準優勝",[2]点数換算表!$C$19,IF(AH207="ベスト4",[2]点数換算表!$D$19,IF(AH207="ベスト8",[2]点数換算表!$E$19,[2]点数換算表!$F$19)))))</f>
        <v>0</v>
      </c>
    </row>
    <row r="208" spans="1:35">
      <c r="A208" s="13">
        <v>205</v>
      </c>
      <c r="B208" s="13" t="s">
        <v>634</v>
      </c>
      <c r="C208" s="12" t="s">
        <v>633</v>
      </c>
      <c r="D208" s="13">
        <v>3</v>
      </c>
      <c r="E208" s="20" t="s">
        <v>289</v>
      </c>
      <c r="F208" s="27" t="s">
        <v>540</v>
      </c>
      <c r="G208" s="11">
        <f t="shared" si="4"/>
        <v>20</v>
      </c>
      <c r="H208" s="12"/>
      <c r="I208" s="23">
        <f>IF(H208="",0,IF(H208="優勝",[2]点数換算表!$B$2,IF(H208="準優勝",[2]点数換算表!$C$2,IF(H208="ベスト4",[2]点数換算表!$D$2,[2]点数換算表!$E$2))))</f>
        <v>0</v>
      </c>
      <c r="J208" s="12"/>
      <c r="K208" s="11">
        <f>IF(J208="",0,IF(J208="優勝",[2]点数換算表!$B$3,IF(J208="準優勝",[2]点数換算表!$C$3,IF(J208="ベスト4",[2]点数換算表!$D$3,[2]点数換算表!$E$3))))</f>
        <v>0</v>
      </c>
      <c r="L208" s="12" t="s">
        <v>7</v>
      </c>
      <c r="M208" s="11">
        <f>IF(L208="",0,IF(L208="優勝",[2]点数換算表!$B$4,IF(L208="準優勝",[2]点数換算表!$C$4,IF(L208="ベスト4",[2]点数換算表!$D$4,IF(L208="ベスト8",[2]点数換算表!$E$4,IF(L208="ベスト16",[2]点数換算表!$F$4,""))))))</f>
        <v>20</v>
      </c>
      <c r="N208" s="12"/>
      <c r="O208" s="11">
        <f>IF(N208="",0,IF(N208="優勝",点数換算表!$B$5,IF(N208="準優勝",点数換算表!$C$5,IF(N208="ベスト4",点数換算表!$D$5,IF(N208="ベスト8",点数換算表!$E$5,IF(N208="ベスト16",点数換算表!$F$5,IF(N208="ベスト32",点数換算表!$G$5,"")))))))</f>
        <v>0</v>
      </c>
      <c r="P208" s="12"/>
      <c r="Q208" s="11">
        <f>IF(P208="",0,IF(P208="優勝",[2]点数換算表!$B$6,IF(P208="準優勝",[2]点数換算表!$C$6,IF(P208="ベスト4",[2]点数換算表!$D$6,IF(P208="ベスト8",[2]点数換算表!$E$6,IF(P208="ベスト16",[2]点数換算表!$F$6,IF(P208="ベスト32",[2]点数換算表!$G$6,"")))))))</f>
        <v>0</v>
      </c>
      <c r="R208" s="12"/>
      <c r="S208" s="11">
        <f>IF(R208="",0,IF(R208="優勝",[2]点数換算表!$B$7,IF(R208="準優勝",[2]点数換算表!$C$7,IF(R208="ベスト4",[2]点数換算表!$D$7,IF(R208="ベスト8",[2]点数換算表!$E$7,[2]点数換算表!$F$7)))))</f>
        <v>0</v>
      </c>
      <c r="T208" s="12"/>
      <c r="U208" s="11">
        <f>IF(T208="",0,IF(T208="優勝",[2]点数換算表!$B$8,IF(T208="準優勝",[2]点数換算表!$C$8,IF(T208="ベスト4",[2]点数換算表!$D$8,IF(T208="ベスト8",[2]点数換算表!$E$8,[2]点数換算表!$F$8)))))</f>
        <v>0</v>
      </c>
      <c r="V208" s="12"/>
      <c r="W208" s="23">
        <f>IF(V208="",0,IF(V208="優勝",[2]点数換算表!$B$13,IF(V208="準優勝",[2]点数換算表!$C$13,IF(V208="ベスト4",[2]点数換算表!$D$13,[2]点数換算表!$E$13))))</f>
        <v>0</v>
      </c>
      <c r="X208" s="12"/>
      <c r="Y208" s="11">
        <f>IF(X208="",0,IF(X208="優勝",[2]点数換算表!$B$14,IF(X208="準優勝",[2]点数換算表!$C$14,IF(X208="ベスト4",[2]点数換算表!$D$14,[2]点数換算表!$E$14))))</f>
        <v>0</v>
      </c>
      <c r="Z208" s="12"/>
      <c r="AA208" s="11">
        <f>IF(Z208="",0,IF(Z208="優勝",[2]点数換算表!$B$15,IF(Z208="準優勝",[2]点数換算表!$C$15,IF(Z208="ベスト4",[2]点数換算表!$D$15,IF(Z208="ベスト8",[2]点数換算表!$E$15,IF(Z208="ベスト16",[2]点数換算表!$F$15,""))))))</f>
        <v>0</v>
      </c>
      <c r="AB208" s="12"/>
      <c r="AC208" s="11">
        <f>IF(AB208="",0,IF(AB208="優勝",[2]点数換算表!$B$16,IF(AB208="準優勝",[2]点数換算表!$C$16,IF(AB208="ベスト4",[2]点数換算表!$D$16,IF(AB208="ベスト8",[2]点数換算表!$E$16,IF(AB208="ベスト16",[2]点数換算表!$F$16,IF(AB208="ベスト32",[2]点数換算表!$G$16,"")))))))</f>
        <v>0</v>
      </c>
      <c r="AD208" s="12"/>
      <c r="AE208" s="11">
        <f>IF(AD208="",0,IF(AD208="優勝",[2]点数換算表!$B$17,IF(AD208="準優勝",[2]点数換算表!$C$17,IF(AD208="ベスト4",[2]点数換算表!$D$17,IF(AD208="ベスト8",[2]点数換算表!$E$17,IF(AD208="ベスト16",[2]点数換算表!$F$17,IF(AD208="ベスト32",[2]点数換算表!$G$17,"")))))))</f>
        <v>0</v>
      </c>
      <c r="AF208" s="12"/>
      <c r="AG208" s="11">
        <f>IF(AF208="",0,IF(AF208="優勝",[2]点数換算表!$B$18,IF(AF208="準優勝",[2]点数換算表!$C$18,IF(AF208="ベスト4",[2]点数換算表!$D$18,IF(AF208="ベスト8",[2]点数換算表!$E$18,[2]点数換算表!$F$18)))))</f>
        <v>0</v>
      </c>
      <c r="AH208" s="12"/>
      <c r="AI208" s="11">
        <f>IF(AH208="",0,IF(AH208="優勝",[2]点数換算表!$B$19,IF(AH208="準優勝",[2]点数換算表!$C$19,IF(AH208="ベスト4",[2]点数換算表!$D$19,IF(AH208="ベスト8",[2]点数換算表!$E$19,[2]点数換算表!$F$19)))))</f>
        <v>0</v>
      </c>
    </row>
    <row r="209" spans="1:35">
      <c r="A209" s="13">
        <v>206</v>
      </c>
      <c r="B209" s="13" t="s">
        <v>635</v>
      </c>
      <c r="C209" s="12" t="s">
        <v>636</v>
      </c>
      <c r="D209" s="13">
        <v>2</v>
      </c>
      <c r="E209" s="20" t="s">
        <v>289</v>
      </c>
      <c r="F209" s="27" t="s">
        <v>540</v>
      </c>
      <c r="G209" s="11">
        <f t="shared" si="4"/>
        <v>20</v>
      </c>
      <c r="H209" s="12"/>
      <c r="I209" s="23">
        <f>IF(H209="",0,IF(H209="優勝",[2]点数換算表!$B$2,IF(H209="準優勝",[2]点数換算表!$C$2,IF(H209="ベスト4",[2]点数換算表!$D$2,[2]点数換算表!$E$2))))</f>
        <v>0</v>
      </c>
      <c r="J209" s="12"/>
      <c r="K209" s="11">
        <f>IF(J209="",0,IF(J209="優勝",[2]点数換算表!$B$3,IF(J209="準優勝",[2]点数換算表!$C$3,IF(J209="ベスト4",[2]点数換算表!$D$3,[2]点数換算表!$E$3))))</f>
        <v>0</v>
      </c>
      <c r="L209" s="12" t="s">
        <v>7</v>
      </c>
      <c r="M209" s="11">
        <f>IF(L209="",0,IF(L209="優勝",[2]点数換算表!$B$4,IF(L209="準優勝",[2]点数換算表!$C$4,IF(L209="ベスト4",[2]点数換算表!$D$4,IF(L209="ベスト8",[2]点数換算表!$E$4,IF(L209="ベスト16",[2]点数換算表!$F$4,""))))))</f>
        <v>20</v>
      </c>
      <c r="N209" s="12"/>
      <c r="O209" s="11">
        <f>IF(N209="",0,IF(N209="優勝",点数換算表!$B$5,IF(N209="準優勝",点数換算表!$C$5,IF(N209="ベスト4",点数換算表!$D$5,IF(N209="ベスト8",点数換算表!$E$5,IF(N209="ベスト16",点数換算表!$F$5,IF(N209="ベスト32",点数換算表!$G$5,"")))))))</f>
        <v>0</v>
      </c>
      <c r="P209" s="12"/>
      <c r="Q209" s="11">
        <f>IF(P209="",0,IF(P209="優勝",[2]点数換算表!$B$6,IF(P209="準優勝",[2]点数換算表!$C$6,IF(P209="ベスト4",[2]点数換算表!$D$6,IF(P209="ベスト8",[2]点数換算表!$E$6,IF(P209="ベスト16",[2]点数換算表!$F$6,IF(P209="ベスト32",[2]点数換算表!$G$6,"")))))))</f>
        <v>0</v>
      </c>
      <c r="R209" s="12"/>
      <c r="S209" s="11">
        <f>IF(R209="",0,IF(R209="優勝",[2]点数換算表!$B$7,IF(R209="準優勝",[2]点数換算表!$C$7,IF(R209="ベスト4",[2]点数換算表!$D$7,IF(R209="ベスト8",[2]点数換算表!$E$7,[2]点数換算表!$F$7)))))</f>
        <v>0</v>
      </c>
      <c r="T209" s="12"/>
      <c r="U209" s="11">
        <f>IF(T209="",0,IF(T209="優勝",[2]点数換算表!$B$8,IF(T209="準優勝",[2]点数換算表!$C$8,IF(T209="ベスト4",[2]点数換算表!$D$8,IF(T209="ベスト8",[2]点数換算表!$E$8,[2]点数換算表!$F$8)))))</f>
        <v>0</v>
      </c>
      <c r="V209" s="12"/>
      <c r="W209" s="23">
        <f>IF(V209="",0,IF(V209="優勝",[2]点数換算表!$B$13,IF(V209="準優勝",[2]点数換算表!$C$13,IF(V209="ベスト4",[2]点数換算表!$D$13,[2]点数換算表!$E$13))))</f>
        <v>0</v>
      </c>
      <c r="X209" s="12"/>
      <c r="Y209" s="11">
        <f>IF(X209="",0,IF(X209="優勝",[2]点数換算表!$B$14,IF(X209="準優勝",[2]点数換算表!$C$14,IF(X209="ベスト4",[2]点数換算表!$D$14,[2]点数換算表!$E$14))))</f>
        <v>0</v>
      </c>
      <c r="Z209" s="12"/>
      <c r="AA209" s="11">
        <f>IF(Z209="",0,IF(Z209="優勝",[2]点数換算表!$B$15,IF(Z209="準優勝",[2]点数換算表!$C$15,IF(Z209="ベスト4",[2]点数換算表!$D$15,IF(Z209="ベスト8",[2]点数換算表!$E$15,IF(Z209="ベスト16",[2]点数換算表!$F$15,""))))))</f>
        <v>0</v>
      </c>
      <c r="AB209" s="12"/>
      <c r="AC209" s="11">
        <f>IF(AB209="",0,IF(AB209="優勝",[2]点数換算表!$B$16,IF(AB209="準優勝",[2]点数換算表!$C$16,IF(AB209="ベスト4",[2]点数換算表!$D$16,IF(AB209="ベスト8",[2]点数換算表!$E$16,IF(AB209="ベスト16",[2]点数換算表!$F$16,IF(AB209="ベスト32",[2]点数換算表!$G$16,"")))))))</f>
        <v>0</v>
      </c>
      <c r="AD209" s="12"/>
      <c r="AE209" s="11">
        <f>IF(AD209="",0,IF(AD209="優勝",[2]点数換算表!$B$17,IF(AD209="準優勝",[2]点数換算表!$C$17,IF(AD209="ベスト4",[2]点数換算表!$D$17,IF(AD209="ベスト8",[2]点数換算表!$E$17,IF(AD209="ベスト16",[2]点数換算表!$F$17,IF(AD209="ベスト32",[2]点数換算表!$G$17,"")))))))</f>
        <v>0</v>
      </c>
      <c r="AF209" s="12"/>
      <c r="AG209" s="11">
        <f>IF(AF209="",0,IF(AF209="優勝",[2]点数換算表!$B$18,IF(AF209="準優勝",[2]点数換算表!$C$18,IF(AF209="ベスト4",[2]点数換算表!$D$18,IF(AF209="ベスト8",[2]点数換算表!$E$18,[2]点数換算表!$F$18)))))</f>
        <v>0</v>
      </c>
      <c r="AH209" s="12"/>
      <c r="AI209" s="11">
        <f>IF(AH209="",0,IF(AH209="優勝",[2]点数換算表!$B$19,IF(AH209="準優勝",[2]点数換算表!$C$19,IF(AH209="ベスト4",[2]点数換算表!$D$19,IF(AH209="ベスト8",[2]点数換算表!$E$19,[2]点数換算表!$F$19)))))</f>
        <v>0</v>
      </c>
    </row>
    <row r="210" spans="1:35">
      <c r="A210" s="13">
        <v>207</v>
      </c>
      <c r="B210" s="13" t="s">
        <v>637</v>
      </c>
      <c r="C210" s="12" t="s">
        <v>636</v>
      </c>
      <c r="D210" s="13">
        <v>1</v>
      </c>
      <c r="E210" s="20" t="s">
        <v>289</v>
      </c>
      <c r="F210" s="27" t="s">
        <v>540</v>
      </c>
      <c r="G210" s="11">
        <f t="shared" si="4"/>
        <v>20</v>
      </c>
      <c r="H210" s="12"/>
      <c r="I210" s="23">
        <f>IF(H210="",0,IF(H210="優勝",[2]点数換算表!$B$2,IF(H210="準優勝",[2]点数換算表!$C$2,IF(H210="ベスト4",[2]点数換算表!$D$2,[2]点数換算表!$E$2))))</f>
        <v>0</v>
      </c>
      <c r="J210" s="12"/>
      <c r="K210" s="11">
        <f>IF(J210="",0,IF(J210="優勝",[2]点数換算表!$B$3,IF(J210="準優勝",[2]点数換算表!$C$3,IF(J210="ベスト4",[2]点数換算表!$D$3,[2]点数換算表!$E$3))))</f>
        <v>0</v>
      </c>
      <c r="L210" s="12" t="s">
        <v>7</v>
      </c>
      <c r="M210" s="11">
        <f>IF(L210="",0,IF(L210="優勝",[2]点数換算表!$B$4,IF(L210="準優勝",[2]点数換算表!$C$4,IF(L210="ベスト4",[2]点数換算表!$D$4,IF(L210="ベスト8",[2]点数換算表!$E$4,IF(L210="ベスト16",[2]点数換算表!$F$4,""))))))</f>
        <v>20</v>
      </c>
      <c r="N210" s="12"/>
      <c r="O210" s="11">
        <f>IF(N210="",0,IF(N210="優勝",点数換算表!$B$5,IF(N210="準優勝",点数換算表!$C$5,IF(N210="ベスト4",点数換算表!$D$5,IF(N210="ベスト8",点数換算表!$E$5,IF(N210="ベスト16",点数換算表!$F$5,IF(N210="ベスト32",点数換算表!$G$5,"")))))))</f>
        <v>0</v>
      </c>
      <c r="P210" s="12"/>
      <c r="Q210" s="11">
        <f>IF(P210="",0,IF(P210="優勝",[2]点数換算表!$B$6,IF(P210="準優勝",[2]点数換算表!$C$6,IF(P210="ベスト4",[2]点数換算表!$D$6,IF(P210="ベスト8",[2]点数換算表!$E$6,IF(P210="ベスト16",[2]点数換算表!$F$6,IF(P210="ベスト32",[2]点数換算表!$G$6,"")))))))</f>
        <v>0</v>
      </c>
      <c r="R210" s="12"/>
      <c r="S210" s="11">
        <f>IF(R210="",0,IF(R210="優勝",[2]点数換算表!$B$7,IF(R210="準優勝",[2]点数換算表!$C$7,IF(R210="ベスト4",[2]点数換算表!$D$7,IF(R210="ベスト8",[2]点数換算表!$E$7,[2]点数換算表!$F$7)))))</f>
        <v>0</v>
      </c>
      <c r="T210" s="12"/>
      <c r="U210" s="11">
        <f>IF(T210="",0,IF(T210="優勝",[2]点数換算表!$B$8,IF(T210="準優勝",[2]点数換算表!$C$8,IF(T210="ベスト4",[2]点数換算表!$D$8,IF(T210="ベスト8",[2]点数換算表!$E$8,[2]点数換算表!$F$8)))))</f>
        <v>0</v>
      </c>
      <c r="V210" s="12"/>
      <c r="W210" s="23">
        <f>IF(V210="",0,IF(V210="優勝",[2]点数換算表!$B$13,IF(V210="準優勝",[2]点数換算表!$C$13,IF(V210="ベスト4",[2]点数換算表!$D$13,[2]点数換算表!$E$13))))</f>
        <v>0</v>
      </c>
      <c r="X210" s="12"/>
      <c r="Y210" s="11">
        <f>IF(X210="",0,IF(X210="優勝",[2]点数換算表!$B$14,IF(X210="準優勝",[2]点数換算表!$C$14,IF(X210="ベスト4",[2]点数換算表!$D$14,[2]点数換算表!$E$14))))</f>
        <v>0</v>
      </c>
      <c r="Z210" s="12"/>
      <c r="AA210" s="11">
        <f>IF(Z210="",0,IF(Z210="優勝",[2]点数換算表!$B$15,IF(Z210="準優勝",[2]点数換算表!$C$15,IF(Z210="ベスト4",[2]点数換算表!$D$15,IF(Z210="ベスト8",[2]点数換算表!$E$15,IF(Z210="ベスト16",[2]点数換算表!$F$15,""))))))</f>
        <v>0</v>
      </c>
      <c r="AB210" s="12"/>
      <c r="AC210" s="11">
        <f>IF(AB210="",0,IF(AB210="優勝",[2]点数換算表!$B$16,IF(AB210="準優勝",[2]点数換算表!$C$16,IF(AB210="ベスト4",[2]点数換算表!$D$16,IF(AB210="ベスト8",[2]点数換算表!$E$16,IF(AB210="ベスト16",[2]点数換算表!$F$16,IF(AB210="ベスト32",[2]点数換算表!$G$16,"")))))))</f>
        <v>0</v>
      </c>
      <c r="AD210" s="12"/>
      <c r="AE210" s="11">
        <f>IF(AD210="",0,IF(AD210="優勝",[2]点数換算表!$B$17,IF(AD210="準優勝",[2]点数換算表!$C$17,IF(AD210="ベスト4",[2]点数換算表!$D$17,IF(AD210="ベスト8",[2]点数換算表!$E$17,IF(AD210="ベスト16",[2]点数換算表!$F$17,IF(AD210="ベスト32",[2]点数換算表!$G$17,"")))))))</f>
        <v>0</v>
      </c>
      <c r="AF210" s="12"/>
      <c r="AG210" s="11">
        <f>IF(AF210="",0,IF(AF210="優勝",[2]点数換算表!$B$18,IF(AF210="準優勝",[2]点数換算表!$C$18,IF(AF210="ベスト4",[2]点数換算表!$D$18,IF(AF210="ベスト8",[2]点数換算表!$E$18,[2]点数換算表!$F$18)))))</f>
        <v>0</v>
      </c>
      <c r="AH210" s="12"/>
      <c r="AI210" s="11">
        <f>IF(AH210="",0,IF(AH210="優勝",[2]点数換算表!$B$19,IF(AH210="準優勝",[2]点数換算表!$C$19,IF(AH210="ベスト4",[2]点数換算表!$D$19,IF(AH210="ベスト8",[2]点数換算表!$E$19,[2]点数換算表!$F$19)))))</f>
        <v>0</v>
      </c>
    </row>
    <row r="211" spans="1:35">
      <c r="A211" s="13">
        <v>208</v>
      </c>
      <c r="B211" s="13" t="s">
        <v>638</v>
      </c>
      <c r="C211" s="12" t="s">
        <v>604</v>
      </c>
      <c r="D211" s="13">
        <v>3</v>
      </c>
      <c r="E211" s="20" t="s">
        <v>289</v>
      </c>
      <c r="F211" s="27" t="s">
        <v>540</v>
      </c>
      <c r="G211" s="11">
        <f t="shared" si="4"/>
        <v>20</v>
      </c>
      <c r="H211" s="12"/>
      <c r="I211" s="23">
        <f>IF(H211="",0,IF(H211="優勝",[2]点数換算表!$B$2,IF(H211="準優勝",[2]点数換算表!$C$2,IF(H211="ベスト4",[2]点数換算表!$D$2,[2]点数換算表!$E$2))))</f>
        <v>0</v>
      </c>
      <c r="J211" s="12"/>
      <c r="K211" s="11">
        <f>IF(J211="",0,IF(J211="優勝",[2]点数換算表!$B$3,IF(J211="準優勝",[2]点数換算表!$C$3,IF(J211="ベスト4",[2]点数換算表!$D$3,[2]点数換算表!$E$3))))</f>
        <v>0</v>
      </c>
      <c r="L211" s="12" t="s">
        <v>7</v>
      </c>
      <c r="M211" s="11">
        <f>IF(L211="",0,IF(L211="優勝",[2]点数換算表!$B$4,IF(L211="準優勝",[2]点数換算表!$C$4,IF(L211="ベスト4",[2]点数換算表!$D$4,IF(L211="ベスト8",[2]点数換算表!$E$4,IF(L211="ベスト16",[2]点数換算表!$F$4,""))))))</f>
        <v>20</v>
      </c>
      <c r="N211" s="12"/>
      <c r="O211" s="11">
        <f>IF(N211="",0,IF(N211="優勝",点数換算表!$B$5,IF(N211="準優勝",点数換算表!$C$5,IF(N211="ベスト4",点数換算表!$D$5,IF(N211="ベスト8",点数換算表!$E$5,IF(N211="ベスト16",点数換算表!$F$5,IF(N211="ベスト32",点数換算表!$G$5,"")))))))</f>
        <v>0</v>
      </c>
      <c r="P211" s="12"/>
      <c r="Q211" s="11">
        <f>IF(P211="",0,IF(P211="優勝",[2]点数換算表!$B$6,IF(P211="準優勝",[2]点数換算表!$C$6,IF(P211="ベスト4",[2]点数換算表!$D$6,IF(P211="ベスト8",[2]点数換算表!$E$6,IF(P211="ベスト16",[2]点数換算表!$F$6,IF(P211="ベスト32",[2]点数換算表!$G$6,"")))))))</f>
        <v>0</v>
      </c>
      <c r="R211" s="12"/>
      <c r="S211" s="11">
        <f>IF(R211="",0,IF(R211="優勝",[2]点数換算表!$B$7,IF(R211="準優勝",[2]点数換算表!$C$7,IF(R211="ベスト4",[2]点数換算表!$D$7,IF(R211="ベスト8",[2]点数換算表!$E$7,[2]点数換算表!$F$7)))))</f>
        <v>0</v>
      </c>
      <c r="T211" s="12"/>
      <c r="U211" s="11">
        <f>IF(T211="",0,IF(T211="優勝",[2]点数換算表!$B$8,IF(T211="準優勝",[2]点数換算表!$C$8,IF(T211="ベスト4",[2]点数換算表!$D$8,IF(T211="ベスト8",[2]点数換算表!$E$8,[2]点数換算表!$F$8)))))</f>
        <v>0</v>
      </c>
      <c r="V211" s="12"/>
      <c r="W211" s="23">
        <f>IF(V211="",0,IF(V211="優勝",[2]点数換算表!$B$13,IF(V211="準優勝",[2]点数換算表!$C$13,IF(V211="ベスト4",[2]点数換算表!$D$13,[2]点数換算表!$E$13))))</f>
        <v>0</v>
      </c>
      <c r="X211" s="12"/>
      <c r="Y211" s="11">
        <f>IF(X211="",0,IF(X211="優勝",[2]点数換算表!$B$14,IF(X211="準優勝",[2]点数換算表!$C$14,IF(X211="ベスト4",[2]点数換算表!$D$14,[2]点数換算表!$E$14))))</f>
        <v>0</v>
      </c>
      <c r="Z211" s="12"/>
      <c r="AA211" s="11">
        <f>IF(Z211="",0,IF(Z211="優勝",[2]点数換算表!$B$15,IF(Z211="準優勝",[2]点数換算表!$C$15,IF(Z211="ベスト4",[2]点数換算表!$D$15,IF(Z211="ベスト8",[2]点数換算表!$E$15,IF(Z211="ベスト16",[2]点数換算表!$F$15,""))))))</f>
        <v>0</v>
      </c>
      <c r="AB211" s="12"/>
      <c r="AC211" s="11">
        <f>IF(AB211="",0,IF(AB211="優勝",[2]点数換算表!$B$16,IF(AB211="準優勝",[2]点数換算表!$C$16,IF(AB211="ベスト4",[2]点数換算表!$D$16,IF(AB211="ベスト8",[2]点数換算表!$E$16,IF(AB211="ベスト16",[2]点数換算表!$F$16,IF(AB211="ベスト32",[2]点数換算表!$G$16,"")))))))</f>
        <v>0</v>
      </c>
      <c r="AD211" s="12"/>
      <c r="AE211" s="11">
        <f>IF(AD211="",0,IF(AD211="優勝",[2]点数換算表!$B$17,IF(AD211="準優勝",[2]点数換算表!$C$17,IF(AD211="ベスト4",[2]点数換算表!$D$17,IF(AD211="ベスト8",[2]点数換算表!$E$17,IF(AD211="ベスト16",[2]点数換算表!$F$17,IF(AD211="ベスト32",[2]点数換算表!$G$17,"")))))))</f>
        <v>0</v>
      </c>
      <c r="AF211" s="12"/>
      <c r="AG211" s="11">
        <f>IF(AF211="",0,IF(AF211="優勝",[2]点数換算表!$B$18,IF(AF211="準優勝",[2]点数換算表!$C$18,IF(AF211="ベスト4",[2]点数換算表!$D$18,IF(AF211="ベスト8",[2]点数換算表!$E$18,[2]点数換算表!$F$18)))))</f>
        <v>0</v>
      </c>
      <c r="AH211" s="12"/>
      <c r="AI211" s="11">
        <f>IF(AH211="",0,IF(AH211="優勝",[2]点数換算表!$B$19,IF(AH211="準優勝",[2]点数換算表!$C$19,IF(AH211="ベスト4",[2]点数換算表!$D$19,IF(AH211="ベスト8",[2]点数換算表!$E$19,[2]点数換算表!$F$19)))))</f>
        <v>0</v>
      </c>
    </row>
    <row r="212" spans="1:35">
      <c r="A212" s="13">
        <v>209</v>
      </c>
      <c r="B212" s="13" t="s">
        <v>639</v>
      </c>
      <c r="C212" s="29" t="s">
        <v>640</v>
      </c>
      <c r="D212" s="13">
        <v>3</v>
      </c>
      <c r="E212" s="20" t="s">
        <v>289</v>
      </c>
      <c r="F212" s="27" t="s">
        <v>540</v>
      </c>
      <c r="G212" s="11">
        <f t="shared" si="4"/>
        <v>20</v>
      </c>
      <c r="H212" s="12"/>
      <c r="I212" s="23">
        <f>IF(H212="",0,IF(H212="優勝",[2]点数換算表!$B$2,IF(H212="準優勝",[2]点数換算表!$C$2,IF(H212="ベスト4",[2]点数換算表!$D$2,[2]点数換算表!$E$2))))</f>
        <v>0</v>
      </c>
      <c r="J212" s="12"/>
      <c r="K212" s="11">
        <f>IF(J212="",0,IF(J212="優勝",[2]点数換算表!$B$3,IF(J212="準優勝",[2]点数換算表!$C$3,IF(J212="ベスト4",[2]点数換算表!$D$3,[2]点数換算表!$E$3))))</f>
        <v>0</v>
      </c>
      <c r="L212" s="12" t="s">
        <v>7</v>
      </c>
      <c r="M212" s="11">
        <f>IF(L212="",0,IF(L212="優勝",[2]点数換算表!$B$4,IF(L212="準優勝",[2]点数換算表!$C$4,IF(L212="ベスト4",[2]点数換算表!$D$4,IF(L212="ベスト8",[2]点数換算表!$E$4,IF(L212="ベスト16",[2]点数換算表!$F$4,""))))))</f>
        <v>20</v>
      </c>
      <c r="N212" s="12"/>
      <c r="O212" s="11">
        <f>IF(N212="",0,IF(N212="優勝",点数換算表!$B$5,IF(N212="準優勝",点数換算表!$C$5,IF(N212="ベスト4",点数換算表!$D$5,IF(N212="ベスト8",点数換算表!$E$5,IF(N212="ベスト16",点数換算表!$F$5,IF(N212="ベスト32",点数換算表!$G$5,"")))))))</f>
        <v>0</v>
      </c>
      <c r="P212" s="12"/>
      <c r="Q212" s="11">
        <f>IF(P212="",0,IF(P212="優勝",[2]点数換算表!$B$6,IF(P212="準優勝",[2]点数換算表!$C$6,IF(P212="ベスト4",[2]点数換算表!$D$6,IF(P212="ベスト8",[2]点数換算表!$E$6,IF(P212="ベスト16",[2]点数換算表!$F$6,IF(P212="ベスト32",[2]点数換算表!$G$6,"")))))))</f>
        <v>0</v>
      </c>
      <c r="R212" s="12"/>
      <c r="S212" s="11">
        <f>IF(R212="",0,IF(R212="優勝",[2]点数換算表!$B$7,IF(R212="準優勝",[2]点数換算表!$C$7,IF(R212="ベスト4",[2]点数換算表!$D$7,IF(R212="ベスト8",[2]点数換算表!$E$7,[2]点数換算表!$F$7)))))</f>
        <v>0</v>
      </c>
      <c r="T212" s="12"/>
      <c r="U212" s="11">
        <f>IF(T212="",0,IF(T212="優勝",[2]点数換算表!$B$8,IF(T212="準優勝",[2]点数換算表!$C$8,IF(T212="ベスト4",[2]点数換算表!$D$8,IF(T212="ベスト8",[2]点数換算表!$E$8,[2]点数換算表!$F$8)))))</f>
        <v>0</v>
      </c>
      <c r="V212" s="12"/>
      <c r="W212" s="23">
        <f>IF(V212="",0,IF(V212="優勝",[2]点数換算表!$B$13,IF(V212="準優勝",[2]点数換算表!$C$13,IF(V212="ベスト4",[2]点数換算表!$D$13,[2]点数換算表!$E$13))))</f>
        <v>0</v>
      </c>
      <c r="X212" s="12"/>
      <c r="Y212" s="11">
        <f>IF(X212="",0,IF(X212="優勝",[2]点数換算表!$B$14,IF(X212="準優勝",[2]点数換算表!$C$14,IF(X212="ベスト4",[2]点数換算表!$D$14,[2]点数換算表!$E$14))))</f>
        <v>0</v>
      </c>
      <c r="Z212" s="12"/>
      <c r="AA212" s="11">
        <f>IF(Z212="",0,IF(Z212="優勝",[2]点数換算表!$B$15,IF(Z212="準優勝",[2]点数換算表!$C$15,IF(Z212="ベスト4",[2]点数換算表!$D$15,IF(Z212="ベスト8",[2]点数換算表!$E$15,IF(Z212="ベスト16",[2]点数換算表!$F$15,""))))))</f>
        <v>0</v>
      </c>
      <c r="AB212" s="12"/>
      <c r="AC212" s="11">
        <f>IF(AB212="",0,IF(AB212="優勝",[2]点数換算表!$B$16,IF(AB212="準優勝",[2]点数換算表!$C$16,IF(AB212="ベスト4",[2]点数換算表!$D$16,IF(AB212="ベスト8",[2]点数換算表!$E$16,IF(AB212="ベスト16",[2]点数換算表!$F$16,IF(AB212="ベスト32",[2]点数換算表!$G$16,"")))))))</f>
        <v>0</v>
      </c>
      <c r="AD212" s="12"/>
      <c r="AE212" s="11">
        <f>IF(AD212="",0,IF(AD212="優勝",[2]点数換算表!$B$17,IF(AD212="準優勝",[2]点数換算表!$C$17,IF(AD212="ベスト4",[2]点数換算表!$D$17,IF(AD212="ベスト8",[2]点数換算表!$E$17,IF(AD212="ベスト16",[2]点数換算表!$F$17,IF(AD212="ベスト32",[2]点数換算表!$G$17,"")))))))</f>
        <v>0</v>
      </c>
      <c r="AF212" s="12"/>
      <c r="AG212" s="11">
        <f>IF(AF212="",0,IF(AF212="優勝",[2]点数換算表!$B$18,IF(AF212="準優勝",[2]点数換算表!$C$18,IF(AF212="ベスト4",[2]点数換算表!$D$18,IF(AF212="ベスト8",[2]点数換算表!$E$18,[2]点数換算表!$F$18)))))</f>
        <v>0</v>
      </c>
      <c r="AH212" s="12"/>
      <c r="AI212" s="11">
        <f>IF(AH212="",0,IF(AH212="優勝",[2]点数換算表!$B$19,IF(AH212="準優勝",[2]点数換算表!$C$19,IF(AH212="ベスト4",[2]点数換算表!$D$19,IF(AH212="ベスト8",[2]点数換算表!$E$19,[2]点数換算表!$F$19)))))</f>
        <v>0</v>
      </c>
    </row>
    <row r="213" spans="1:35">
      <c r="A213" s="13">
        <v>210</v>
      </c>
      <c r="B213" s="13" t="s">
        <v>641</v>
      </c>
      <c r="C213" s="29" t="s">
        <v>640</v>
      </c>
      <c r="D213" s="13">
        <v>1</v>
      </c>
      <c r="E213" s="20" t="s">
        <v>289</v>
      </c>
      <c r="F213" s="27" t="s">
        <v>540</v>
      </c>
      <c r="G213" s="11">
        <f t="shared" si="4"/>
        <v>20</v>
      </c>
      <c r="H213" s="12"/>
      <c r="I213" s="23">
        <f>IF(H213="",0,IF(H213="優勝",[2]点数換算表!$B$2,IF(H213="準優勝",[2]点数換算表!$C$2,IF(H213="ベスト4",[2]点数換算表!$D$2,[2]点数換算表!$E$2))))</f>
        <v>0</v>
      </c>
      <c r="J213" s="12"/>
      <c r="K213" s="11">
        <f>IF(J213="",0,IF(J213="優勝",[2]点数換算表!$B$3,IF(J213="準優勝",[2]点数換算表!$C$3,IF(J213="ベスト4",[2]点数換算表!$D$3,[2]点数換算表!$E$3))))</f>
        <v>0</v>
      </c>
      <c r="L213" s="12" t="s">
        <v>7</v>
      </c>
      <c r="M213" s="11">
        <f>IF(L213="",0,IF(L213="優勝",[2]点数換算表!$B$4,IF(L213="準優勝",[2]点数換算表!$C$4,IF(L213="ベスト4",[2]点数換算表!$D$4,IF(L213="ベスト8",[2]点数換算表!$E$4,IF(L213="ベスト16",[2]点数換算表!$F$4,""))))))</f>
        <v>20</v>
      </c>
      <c r="N213" s="12"/>
      <c r="O213" s="11">
        <f>IF(N213="",0,IF(N213="優勝",点数換算表!$B$5,IF(N213="準優勝",点数換算表!$C$5,IF(N213="ベスト4",点数換算表!$D$5,IF(N213="ベスト8",点数換算表!$E$5,IF(N213="ベスト16",点数換算表!$F$5,IF(N213="ベスト32",点数換算表!$G$5,"")))))))</f>
        <v>0</v>
      </c>
      <c r="P213" s="12"/>
      <c r="Q213" s="11">
        <f>IF(P213="",0,IF(P213="優勝",[2]点数換算表!$B$6,IF(P213="準優勝",[2]点数換算表!$C$6,IF(P213="ベスト4",[2]点数換算表!$D$6,IF(P213="ベスト8",[2]点数換算表!$E$6,IF(P213="ベスト16",[2]点数換算表!$F$6,IF(P213="ベスト32",[2]点数換算表!$G$6,"")))))))</f>
        <v>0</v>
      </c>
      <c r="R213" s="12"/>
      <c r="S213" s="11">
        <f>IF(R213="",0,IF(R213="優勝",[2]点数換算表!$B$7,IF(R213="準優勝",[2]点数換算表!$C$7,IF(R213="ベスト4",[2]点数換算表!$D$7,IF(R213="ベスト8",[2]点数換算表!$E$7,[2]点数換算表!$F$7)))))</f>
        <v>0</v>
      </c>
      <c r="T213" s="12"/>
      <c r="U213" s="11">
        <f>IF(T213="",0,IF(T213="優勝",[2]点数換算表!$B$8,IF(T213="準優勝",[2]点数換算表!$C$8,IF(T213="ベスト4",[2]点数換算表!$D$8,IF(T213="ベスト8",[2]点数換算表!$E$8,[2]点数換算表!$F$8)))))</f>
        <v>0</v>
      </c>
      <c r="V213" s="12"/>
      <c r="W213" s="23">
        <f>IF(V213="",0,IF(V213="優勝",[2]点数換算表!$B$13,IF(V213="準優勝",[2]点数換算表!$C$13,IF(V213="ベスト4",[2]点数換算表!$D$13,[2]点数換算表!$E$13))))</f>
        <v>0</v>
      </c>
      <c r="X213" s="12"/>
      <c r="Y213" s="11">
        <f>IF(X213="",0,IF(X213="優勝",[2]点数換算表!$B$14,IF(X213="準優勝",[2]点数換算表!$C$14,IF(X213="ベスト4",[2]点数換算表!$D$14,[2]点数換算表!$E$14))))</f>
        <v>0</v>
      </c>
      <c r="Z213" s="12"/>
      <c r="AA213" s="11">
        <f>IF(Z213="",0,IF(Z213="優勝",[2]点数換算表!$B$15,IF(Z213="準優勝",[2]点数換算表!$C$15,IF(Z213="ベスト4",[2]点数換算表!$D$15,IF(Z213="ベスト8",[2]点数換算表!$E$15,IF(Z213="ベスト16",[2]点数換算表!$F$15,""))))))</f>
        <v>0</v>
      </c>
      <c r="AB213" s="12"/>
      <c r="AC213" s="11">
        <f>IF(AB213="",0,IF(AB213="優勝",[2]点数換算表!$B$16,IF(AB213="準優勝",[2]点数換算表!$C$16,IF(AB213="ベスト4",[2]点数換算表!$D$16,IF(AB213="ベスト8",[2]点数換算表!$E$16,IF(AB213="ベスト16",[2]点数換算表!$F$16,IF(AB213="ベスト32",[2]点数換算表!$G$16,"")))))))</f>
        <v>0</v>
      </c>
      <c r="AD213" s="12"/>
      <c r="AE213" s="11">
        <f>IF(AD213="",0,IF(AD213="優勝",[2]点数換算表!$B$17,IF(AD213="準優勝",[2]点数換算表!$C$17,IF(AD213="ベスト4",[2]点数換算表!$D$17,IF(AD213="ベスト8",[2]点数換算表!$E$17,IF(AD213="ベスト16",[2]点数換算表!$F$17,IF(AD213="ベスト32",[2]点数換算表!$G$17,"")))))))</f>
        <v>0</v>
      </c>
      <c r="AF213" s="12"/>
      <c r="AG213" s="11">
        <f>IF(AF213="",0,IF(AF213="優勝",[2]点数換算表!$B$18,IF(AF213="準優勝",[2]点数換算表!$C$18,IF(AF213="ベスト4",[2]点数換算表!$D$18,IF(AF213="ベスト8",[2]点数換算表!$E$18,[2]点数換算表!$F$18)))))</f>
        <v>0</v>
      </c>
      <c r="AH213" s="12"/>
      <c r="AI213" s="11">
        <f>IF(AH213="",0,IF(AH213="優勝",[2]点数換算表!$B$19,IF(AH213="準優勝",[2]点数換算表!$C$19,IF(AH213="ベスト4",[2]点数換算表!$D$19,IF(AH213="ベスト8",[2]点数換算表!$E$19,[2]点数換算表!$F$19)))))</f>
        <v>0</v>
      </c>
    </row>
    <row r="214" spans="1:35" ht="20">
      <c r="A214" s="13">
        <v>211</v>
      </c>
      <c r="B214" s="32" t="s">
        <v>673</v>
      </c>
      <c r="C214" s="32" t="s">
        <v>249</v>
      </c>
      <c r="D214" s="30">
        <v>3</v>
      </c>
      <c r="E214" s="19" t="s">
        <v>250</v>
      </c>
      <c r="F214" s="27" t="s">
        <v>540</v>
      </c>
      <c r="G214" s="11">
        <f t="shared" si="4"/>
        <v>20</v>
      </c>
      <c r="H214" s="12"/>
      <c r="I214" s="23">
        <f>IF(H214="",0,IF(H214="優勝",[2]点数換算表!$B$2,IF(H214="準優勝",[2]点数換算表!$C$2,IF(H214="ベスト4",[2]点数換算表!$D$2,[2]点数換算表!$E$2))))</f>
        <v>0</v>
      </c>
      <c r="J214" s="12"/>
      <c r="K214" s="11">
        <f>IF(J214="",0,IF(J214="優勝",[2]点数換算表!$B$3,IF(J214="準優勝",[2]点数換算表!$C$3,IF(J214="ベスト4",[2]点数換算表!$D$3,[2]点数換算表!$E$3))))</f>
        <v>0</v>
      </c>
      <c r="L214" s="12" t="s">
        <v>7</v>
      </c>
      <c r="M214" s="11">
        <f>IF(L214="",0,IF(L214="優勝",[2]点数換算表!$B$4,IF(L214="準優勝",[2]点数換算表!$C$4,IF(L214="ベスト4",[2]点数換算表!$D$4,IF(L214="ベスト8",[2]点数換算表!$E$4,IF(L214="ベスト16",[2]点数換算表!$F$4,""))))))</f>
        <v>20</v>
      </c>
      <c r="N214" s="12"/>
      <c r="O214" s="11">
        <f>IF(N214="",0,IF(N214="優勝",点数換算表!$B$5,IF(N214="準優勝",点数換算表!$C$5,IF(N214="ベスト4",点数換算表!$D$5,IF(N214="ベスト8",点数換算表!$E$5,IF(N214="ベスト16",点数換算表!$F$5,IF(N214="ベスト32",点数換算表!$G$5,"")))))))</f>
        <v>0</v>
      </c>
      <c r="P214" s="12"/>
      <c r="Q214" s="11">
        <f>IF(P214="",0,IF(P214="優勝",[2]点数換算表!$B$6,IF(P214="準優勝",[2]点数換算表!$C$6,IF(P214="ベスト4",[2]点数換算表!$D$6,IF(P214="ベスト8",[2]点数換算表!$E$6,IF(P214="ベスト16",[2]点数換算表!$F$6,IF(P214="ベスト32",[2]点数換算表!$G$6,"")))))))</f>
        <v>0</v>
      </c>
      <c r="R214" s="12"/>
      <c r="S214" s="11">
        <f>IF(R214="",0,IF(R214="優勝",[2]点数換算表!$B$7,IF(R214="準優勝",[2]点数換算表!$C$7,IF(R214="ベスト4",[2]点数換算表!$D$7,IF(R214="ベスト8",[2]点数換算表!$E$7,[2]点数換算表!$F$7)))))</f>
        <v>0</v>
      </c>
      <c r="T214" s="12"/>
      <c r="U214" s="11">
        <f>IF(T214="",0,IF(T214="優勝",[2]点数換算表!$B$8,IF(T214="準優勝",[2]点数換算表!$C$8,IF(T214="ベスト4",[2]点数換算表!$D$8,IF(T214="ベスト8",[2]点数換算表!$E$8,[2]点数換算表!$F$8)))))</f>
        <v>0</v>
      </c>
      <c r="V214" s="12"/>
      <c r="W214" s="23">
        <f>IF(V214="",0,IF(V214="優勝",[2]点数換算表!$B$13,IF(V214="準優勝",[2]点数換算表!$C$13,IF(V214="ベスト4",[2]点数換算表!$D$13,[2]点数換算表!$E$13))))</f>
        <v>0</v>
      </c>
      <c r="X214" s="12"/>
      <c r="Y214" s="11">
        <f>IF(X214="",0,IF(X214="優勝",[2]点数換算表!$B$14,IF(X214="準優勝",[2]点数換算表!$C$14,IF(X214="ベスト4",[2]点数換算表!$D$14,[2]点数換算表!$E$14))))</f>
        <v>0</v>
      </c>
      <c r="Z214" s="12"/>
      <c r="AA214" s="11">
        <f>IF(Z214="",0,IF(Z214="優勝",[2]点数換算表!$B$15,IF(Z214="準優勝",[2]点数換算表!$C$15,IF(Z214="ベスト4",[2]点数換算表!$D$15,IF(Z214="ベスト8",[2]点数換算表!$E$15,IF(Z214="ベスト16",[2]点数換算表!$F$15,""))))))</f>
        <v>0</v>
      </c>
      <c r="AB214" s="12"/>
      <c r="AC214" s="11">
        <f>IF(AB214="",0,IF(AB214="優勝",[2]点数換算表!$B$16,IF(AB214="準優勝",[2]点数換算表!$C$16,IF(AB214="ベスト4",[2]点数換算表!$D$16,IF(AB214="ベスト8",[2]点数換算表!$E$16,IF(AB214="ベスト16",[2]点数換算表!$F$16,IF(AB214="ベスト32",[2]点数換算表!$G$16,"")))))))</f>
        <v>0</v>
      </c>
      <c r="AD214" s="12"/>
      <c r="AE214" s="11">
        <f>IF(AD214="",0,IF(AD214="優勝",[2]点数換算表!$B$17,IF(AD214="準優勝",[2]点数換算表!$C$17,IF(AD214="ベスト4",[2]点数換算表!$D$17,IF(AD214="ベスト8",[2]点数換算表!$E$17,IF(AD214="ベスト16",[2]点数換算表!$F$17,IF(AD214="ベスト32",[2]点数換算表!$G$17,"")))))))</f>
        <v>0</v>
      </c>
      <c r="AF214" s="12"/>
      <c r="AG214" s="11">
        <f>IF(AF214="",0,IF(AF214="優勝",[2]点数換算表!$B$18,IF(AF214="準優勝",[2]点数換算表!$C$18,IF(AF214="ベスト4",[2]点数換算表!$D$18,IF(AF214="ベスト8",[2]点数換算表!$E$18,[2]点数換算表!$F$18)))))</f>
        <v>0</v>
      </c>
      <c r="AH214" s="12"/>
      <c r="AI214" s="11">
        <f>IF(AH214="",0,IF(AH214="優勝",[2]点数換算表!$B$19,IF(AH214="準優勝",[2]点数換算表!$C$19,IF(AH214="ベスト4",[2]点数換算表!$D$19,IF(AH214="ベスト8",[2]点数換算表!$E$19,[2]点数換算表!$F$19)))))</f>
        <v>0</v>
      </c>
    </row>
    <row r="215" spans="1:35" ht="20">
      <c r="A215" s="13">
        <v>212</v>
      </c>
      <c r="B215" s="30" t="s">
        <v>674</v>
      </c>
      <c r="C215" s="32" t="s">
        <v>253</v>
      </c>
      <c r="D215" s="30">
        <v>1</v>
      </c>
      <c r="E215" s="19" t="s">
        <v>250</v>
      </c>
      <c r="F215" s="27" t="s">
        <v>540</v>
      </c>
      <c r="G215" s="11">
        <f t="shared" si="4"/>
        <v>20</v>
      </c>
      <c r="H215" s="12"/>
      <c r="I215" s="23">
        <f>IF(H215="",0,IF(H215="優勝",[2]点数換算表!$B$2,IF(H215="準優勝",[2]点数換算表!$C$2,IF(H215="ベスト4",[2]点数換算表!$D$2,[2]点数換算表!$E$2))))</f>
        <v>0</v>
      </c>
      <c r="J215" s="12"/>
      <c r="K215" s="11">
        <f>IF(J215="",0,IF(J215="優勝",[2]点数換算表!$B$3,IF(J215="準優勝",[2]点数換算表!$C$3,IF(J215="ベスト4",[2]点数換算表!$D$3,[2]点数換算表!$E$3))))</f>
        <v>0</v>
      </c>
      <c r="L215" s="12" t="s">
        <v>7</v>
      </c>
      <c r="M215" s="11">
        <f>IF(L215="",0,IF(L215="優勝",[2]点数換算表!$B$4,IF(L215="準優勝",[2]点数換算表!$C$4,IF(L215="ベスト4",[2]点数換算表!$D$4,IF(L215="ベスト8",[2]点数換算表!$E$4,IF(L215="ベスト16",[2]点数換算表!$F$4,""))))))</f>
        <v>20</v>
      </c>
      <c r="N215" s="12"/>
      <c r="O215" s="11">
        <f>IF(N215="",0,IF(N215="優勝",点数換算表!$B$5,IF(N215="準優勝",点数換算表!$C$5,IF(N215="ベスト4",点数換算表!$D$5,IF(N215="ベスト8",点数換算表!$E$5,IF(N215="ベスト16",点数換算表!$F$5,IF(N215="ベスト32",点数換算表!$G$5,"")))))))</f>
        <v>0</v>
      </c>
      <c r="P215" s="12"/>
      <c r="Q215" s="11">
        <f>IF(P215="",0,IF(P215="優勝",[2]点数換算表!$B$6,IF(P215="準優勝",[2]点数換算表!$C$6,IF(P215="ベスト4",[2]点数換算表!$D$6,IF(P215="ベスト8",[2]点数換算表!$E$6,IF(P215="ベスト16",[2]点数換算表!$F$6,IF(P215="ベスト32",[2]点数換算表!$G$6,"")))))))</f>
        <v>0</v>
      </c>
      <c r="R215" s="12"/>
      <c r="S215" s="11">
        <f>IF(R215="",0,IF(R215="優勝",[2]点数換算表!$B$7,IF(R215="準優勝",[2]点数換算表!$C$7,IF(R215="ベスト4",[2]点数換算表!$D$7,IF(R215="ベスト8",[2]点数換算表!$E$7,[2]点数換算表!$F$7)))))</f>
        <v>0</v>
      </c>
      <c r="T215" s="12"/>
      <c r="U215" s="11">
        <f>IF(T215="",0,IF(T215="優勝",[2]点数換算表!$B$8,IF(T215="準優勝",[2]点数換算表!$C$8,IF(T215="ベスト4",[2]点数換算表!$D$8,IF(T215="ベスト8",[2]点数換算表!$E$8,[2]点数換算表!$F$8)))))</f>
        <v>0</v>
      </c>
      <c r="V215" s="12"/>
      <c r="W215" s="23">
        <f>IF(V215="",0,IF(V215="優勝",[2]点数換算表!$B$13,IF(V215="準優勝",[2]点数換算表!$C$13,IF(V215="ベスト4",[2]点数換算表!$D$13,[2]点数換算表!$E$13))))</f>
        <v>0</v>
      </c>
      <c r="X215" s="12"/>
      <c r="Y215" s="11">
        <f>IF(X215="",0,IF(X215="優勝",[2]点数換算表!$B$14,IF(X215="準優勝",[2]点数換算表!$C$14,IF(X215="ベスト4",[2]点数換算表!$D$14,[2]点数換算表!$E$14))))</f>
        <v>0</v>
      </c>
      <c r="Z215" s="12"/>
      <c r="AA215" s="11">
        <f>IF(Z215="",0,IF(Z215="優勝",[2]点数換算表!$B$15,IF(Z215="準優勝",[2]点数換算表!$C$15,IF(Z215="ベスト4",[2]点数換算表!$D$15,IF(Z215="ベスト8",[2]点数換算表!$E$15,IF(Z215="ベスト16",[2]点数換算表!$F$15,""))))))</f>
        <v>0</v>
      </c>
      <c r="AB215" s="12"/>
      <c r="AC215" s="11">
        <f>IF(AB215="",0,IF(AB215="優勝",[2]点数換算表!$B$16,IF(AB215="準優勝",[2]点数換算表!$C$16,IF(AB215="ベスト4",[2]点数換算表!$D$16,IF(AB215="ベスト8",[2]点数換算表!$E$16,IF(AB215="ベスト16",[2]点数換算表!$F$16,IF(AB215="ベスト32",[2]点数換算表!$G$16,"")))))))</f>
        <v>0</v>
      </c>
      <c r="AD215" s="12"/>
      <c r="AE215" s="11">
        <f>IF(AD215="",0,IF(AD215="優勝",[2]点数換算表!$B$17,IF(AD215="準優勝",[2]点数換算表!$C$17,IF(AD215="ベスト4",[2]点数換算表!$D$17,IF(AD215="ベスト8",[2]点数換算表!$E$17,IF(AD215="ベスト16",[2]点数換算表!$F$17,IF(AD215="ベスト32",[2]点数換算表!$G$17,"")))))))</f>
        <v>0</v>
      </c>
      <c r="AF215" s="12"/>
      <c r="AG215" s="11">
        <f>IF(AF215="",0,IF(AF215="優勝",[2]点数換算表!$B$18,IF(AF215="準優勝",[2]点数換算表!$C$18,IF(AF215="ベスト4",[2]点数換算表!$D$18,IF(AF215="ベスト8",[2]点数換算表!$E$18,[2]点数換算表!$F$18)))))</f>
        <v>0</v>
      </c>
      <c r="AH215" s="12"/>
      <c r="AI215" s="11">
        <f>IF(AH215="",0,IF(AH215="優勝",[2]点数換算表!$B$19,IF(AH215="準優勝",[2]点数換算表!$C$19,IF(AH215="ベスト4",[2]点数換算表!$D$19,IF(AH215="ベスト8",[2]点数換算表!$E$19,[2]点数換算表!$F$19)))))</f>
        <v>0</v>
      </c>
    </row>
    <row r="216" spans="1:35" ht="20">
      <c r="A216" s="13">
        <v>213</v>
      </c>
      <c r="B216" s="30" t="s">
        <v>675</v>
      </c>
      <c r="C216" s="30" t="s">
        <v>253</v>
      </c>
      <c r="D216" s="30">
        <v>1</v>
      </c>
      <c r="E216" s="19" t="s">
        <v>250</v>
      </c>
      <c r="F216" s="27" t="s">
        <v>540</v>
      </c>
      <c r="G216" s="11">
        <f t="shared" si="4"/>
        <v>20</v>
      </c>
      <c r="H216" s="12"/>
      <c r="I216" s="23">
        <f>IF(H216="",0,IF(H216="優勝",[2]点数換算表!$B$2,IF(H216="準優勝",[2]点数換算表!$C$2,IF(H216="ベスト4",[2]点数換算表!$D$2,[2]点数換算表!$E$2))))</f>
        <v>0</v>
      </c>
      <c r="J216" s="12"/>
      <c r="K216" s="11">
        <f>IF(J216="",0,IF(J216="優勝",[2]点数換算表!$B$3,IF(J216="準優勝",[2]点数換算表!$C$3,IF(J216="ベスト4",[2]点数換算表!$D$3,[2]点数換算表!$E$3))))</f>
        <v>0</v>
      </c>
      <c r="L216" s="12" t="s">
        <v>7</v>
      </c>
      <c r="M216" s="11">
        <f>IF(L216="",0,IF(L216="優勝",[2]点数換算表!$B$4,IF(L216="準優勝",[2]点数換算表!$C$4,IF(L216="ベスト4",[2]点数換算表!$D$4,IF(L216="ベスト8",[2]点数換算表!$E$4,IF(L216="ベスト16",[2]点数換算表!$F$4,""))))))</f>
        <v>20</v>
      </c>
      <c r="N216" s="12"/>
      <c r="O216" s="11">
        <f>IF(N216="",0,IF(N216="優勝",点数換算表!$B$5,IF(N216="準優勝",点数換算表!$C$5,IF(N216="ベスト4",点数換算表!$D$5,IF(N216="ベスト8",点数換算表!$E$5,IF(N216="ベスト16",点数換算表!$F$5,IF(N216="ベスト32",点数換算表!$G$5,"")))))))</f>
        <v>0</v>
      </c>
      <c r="P216" s="12"/>
      <c r="Q216" s="11">
        <f>IF(P216="",0,IF(P216="優勝",[2]点数換算表!$B$6,IF(P216="準優勝",[2]点数換算表!$C$6,IF(P216="ベスト4",[2]点数換算表!$D$6,IF(P216="ベスト8",[2]点数換算表!$E$6,IF(P216="ベスト16",[2]点数換算表!$F$6,IF(P216="ベスト32",[2]点数換算表!$G$6,"")))))))</f>
        <v>0</v>
      </c>
      <c r="R216" s="12"/>
      <c r="S216" s="11">
        <f>IF(R216="",0,IF(R216="優勝",[2]点数換算表!$B$7,IF(R216="準優勝",[2]点数換算表!$C$7,IF(R216="ベスト4",[2]点数換算表!$D$7,IF(R216="ベスト8",[2]点数換算表!$E$7,[2]点数換算表!$F$7)))))</f>
        <v>0</v>
      </c>
      <c r="T216" s="12"/>
      <c r="U216" s="11">
        <f>IF(T216="",0,IF(T216="優勝",[2]点数換算表!$B$8,IF(T216="準優勝",[2]点数換算表!$C$8,IF(T216="ベスト4",[2]点数換算表!$D$8,IF(T216="ベスト8",[2]点数換算表!$E$8,[2]点数換算表!$F$8)))))</f>
        <v>0</v>
      </c>
      <c r="V216" s="12"/>
      <c r="W216" s="23">
        <f>IF(V216="",0,IF(V216="優勝",[2]点数換算表!$B$13,IF(V216="準優勝",[2]点数換算表!$C$13,IF(V216="ベスト4",[2]点数換算表!$D$13,[2]点数換算表!$E$13))))</f>
        <v>0</v>
      </c>
      <c r="X216" s="12"/>
      <c r="Y216" s="11">
        <f>IF(X216="",0,IF(X216="優勝",[2]点数換算表!$B$14,IF(X216="準優勝",[2]点数換算表!$C$14,IF(X216="ベスト4",[2]点数換算表!$D$14,[2]点数換算表!$E$14))))</f>
        <v>0</v>
      </c>
      <c r="Z216" s="12"/>
      <c r="AA216" s="11">
        <f>IF(Z216="",0,IF(Z216="優勝",[2]点数換算表!$B$15,IF(Z216="準優勝",[2]点数換算表!$C$15,IF(Z216="ベスト4",[2]点数換算表!$D$15,IF(Z216="ベスト8",[2]点数換算表!$E$15,IF(Z216="ベスト16",[2]点数換算表!$F$15,""))))))</f>
        <v>0</v>
      </c>
      <c r="AB216" s="12"/>
      <c r="AC216" s="11">
        <f>IF(AB216="",0,IF(AB216="優勝",[2]点数換算表!$B$16,IF(AB216="準優勝",[2]点数換算表!$C$16,IF(AB216="ベスト4",[2]点数換算表!$D$16,IF(AB216="ベスト8",[2]点数換算表!$E$16,IF(AB216="ベスト16",[2]点数換算表!$F$16,IF(AB216="ベスト32",[2]点数換算表!$G$16,"")))))))</f>
        <v>0</v>
      </c>
      <c r="AD216" s="12"/>
      <c r="AE216" s="11">
        <f>IF(AD216="",0,IF(AD216="優勝",[2]点数換算表!$B$17,IF(AD216="準優勝",[2]点数換算表!$C$17,IF(AD216="ベスト4",[2]点数換算表!$D$17,IF(AD216="ベスト8",[2]点数換算表!$E$17,IF(AD216="ベスト16",[2]点数換算表!$F$17,IF(AD216="ベスト32",[2]点数換算表!$G$17,"")))))))</f>
        <v>0</v>
      </c>
      <c r="AF216" s="12"/>
      <c r="AG216" s="11">
        <f>IF(AF216="",0,IF(AF216="優勝",[2]点数換算表!$B$18,IF(AF216="準優勝",[2]点数換算表!$C$18,IF(AF216="ベスト4",[2]点数換算表!$D$18,IF(AF216="ベスト8",[2]点数換算表!$E$18,[2]点数換算表!$F$18)))))</f>
        <v>0</v>
      </c>
      <c r="AH216" s="12"/>
      <c r="AI216" s="11">
        <f>IF(AH216="",0,IF(AH216="優勝",[2]点数換算表!$B$19,IF(AH216="準優勝",[2]点数換算表!$C$19,IF(AH216="ベスト4",[2]点数換算表!$D$19,IF(AH216="ベスト8",[2]点数換算表!$E$19,[2]点数換算表!$F$19)))))</f>
        <v>0</v>
      </c>
    </row>
    <row r="217" spans="1:35" ht="20">
      <c r="A217" s="13">
        <v>214</v>
      </c>
      <c r="B217" s="30" t="s">
        <v>676</v>
      </c>
      <c r="C217" s="30" t="s">
        <v>253</v>
      </c>
      <c r="D217" s="30">
        <v>1</v>
      </c>
      <c r="E217" s="19" t="s">
        <v>250</v>
      </c>
      <c r="F217" s="27" t="s">
        <v>540</v>
      </c>
      <c r="G217" s="11">
        <f t="shared" si="4"/>
        <v>20</v>
      </c>
      <c r="H217" s="12"/>
      <c r="I217" s="23">
        <f>IF(H217="",0,IF(H217="優勝",[2]点数換算表!$B$2,IF(H217="準優勝",[2]点数換算表!$C$2,IF(H217="ベスト4",[2]点数換算表!$D$2,[2]点数換算表!$E$2))))</f>
        <v>0</v>
      </c>
      <c r="J217" s="12"/>
      <c r="K217" s="11">
        <f>IF(J217="",0,IF(J217="優勝",[2]点数換算表!$B$3,IF(J217="準優勝",[2]点数換算表!$C$3,IF(J217="ベスト4",[2]点数換算表!$D$3,[2]点数換算表!$E$3))))</f>
        <v>0</v>
      </c>
      <c r="L217" s="12" t="s">
        <v>7</v>
      </c>
      <c r="M217" s="11">
        <f>IF(L217="",0,IF(L217="優勝",[2]点数換算表!$B$4,IF(L217="準優勝",[2]点数換算表!$C$4,IF(L217="ベスト4",[2]点数換算表!$D$4,IF(L217="ベスト8",[2]点数換算表!$E$4,IF(L217="ベスト16",[2]点数換算表!$F$4,""))))))</f>
        <v>20</v>
      </c>
      <c r="N217" s="12"/>
      <c r="O217" s="11">
        <f>IF(N217="",0,IF(N217="優勝",点数換算表!$B$5,IF(N217="準優勝",点数換算表!$C$5,IF(N217="ベスト4",点数換算表!$D$5,IF(N217="ベスト8",点数換算表!$E$5,IF(N217="ベスト16",点数換算表!$F$5,IF(N217="ベスト32",点数換算表!$G$5,"")))))))</f>
        <v>0</v>
      </c>
      <c r="P217" s="12"/>
      <c r="Q217" s="11">
        <f>IF(P217="",0,IF(P217="優勝",[2]点数換算表!$B$6,IF(P217="準優勝",[2]点数換算表!$C$6,IF(P217="ベスト4",[2]点数換算表!$D$6,IF(P217="ベスト8",[2]点数換算表!$E$6,IF(P217="ベスト16",[2]点数換算表!$F$6,IF(P217="ベスト32",[2]点数換算表!$G$6,"")))))))</f>
        <v>0</v>
      </c>
      <c r="R217" s="12"/>
      <c r="S217" s="11">
        <f>IF(R217="",0,IF(R217="優勝",[2]点数換算表!$B$7,IF(R217="準優勝",[2]点数換算表!$C$7,IF(R217="ベスト4",[2]点数換算表!$D$7,IF(R217="ベスト8",[2]点数換算表!$E$7,[2]点数換算表!$F$7)))))</f>
        <v>0</v>
      </c>
      <c r="T217" s="12"/>
      <c r="U217" s="11">
        <f>IF(T217="",0,IF(T217="優勝",[2]点数換算表!$B$8,IF(T217="準優勝",[2]点数換算表!$C$8,IF(T217="ベスト4",[2]点数換算表!$D$8,IF(T217="ベスト8",[2]点数換算表!$E$8,[2]点数換算表!$F$8)))))</f>
        <v>0</v>
      </c>
      <c r="V217" s="12"/>
      <c r="W217" s="23">
        <f>IF(V217="",0,IF(V217="優勝",[2]点数換算表!$B$13,IF(V217="準優勝",[2]点数換算表!$C$13,IF(V217="ベスト4",[2]点数換算表!$D$13,[2]点数換算表!$E$13))))</f>
        <v>0</v>
      </c>
      <c r="X217" s="12"/>
      <c r="Y217" s="11">
        <f>IF(X217="",0,IF(X217="優勝",[2]点数換算表!$B$14,IF(X217="準優勝",[2]点数換算表!$C$14,IF(X217="ベスト4",[2]点数換算表!$D$14,[2]点数換算表!$E$14))))</f>
        <v>0</v>
      </c>
      <c r="Z217" s="12"/>
      <c r="AA217" s="11">
        <f>IF(Z217="",0,IF(Z217="優勝",[2]点数換算表!$B$15,IF(Z217="準優勝",[2]点数換算表!$C$15,IF(Z217="ベスト4",[2]点数換算表!$D$15,IF(Z217="ベスト8",[2]点数換算表!$E$15,IF(Z217="ベスト16",[2]点数換算表!$F$15,""))))))</f>
        <v>0</v>
      </c>
      <c r="AB217" s="12"/>
      <c r="AC217" s="11">
        <f>IF(AB217="",0,IF(AB217="優勝",[2]点数換算表!$B$16,IF(AB217="準優勝",[2]点数換算表!$C$16,IF(AB217="ベスト4",[2]点数換算表!$D$16,IF(AB217="ベスト8",[2]点数換算表!$E$16,IF(AB217="ベスト16",[2]点数換算表!$F$16,IF(AB217="ベスト32",[2]点数換算表!$G$16,"")))))))</f>
        <v>0</v>
      </c>
      <c r="AD217" s="12"/>
      <c r="AE217" s="11">
        <f>IF(AD217="",0,IF(AD217="優勝",[2]点数換算表!$B$17,IF(AD217="準優勝",[2]点数換算表!$C$17,IF(AD217="ベスト4",[2]点数換算表!$D$17,IF(AD217="ベスト8",[2]点数換算表!$E$17,IF(AD217="ベスト16",[2]点数換算表!$F$17,IF(AD217="ベスト32",[2]点数換算表!$G$17,"")))))))</f>
        <v>0</v>
      </c>
      <c r="AF217" s="12"/>
      <c r="AG217" s="11">
        <f>IF(AF217="",0,IF(AF217="優勝",[2]点数換算表!$B$18,IF(AF217="準優勝",[2]点数換算表!$C$18,IF(AF217="ベスト4",[2]点数換算表!$D$18,IF(AF217="ベスト8",[2]点数換算表!$E$18,[2]点数換算表!$F$18)))))</f>
        <v>0</v>
      </c>
      <c r="AH217" s="12"/>
      <c r="AI217" s="11">
        <f>IF(AH217="",0,IF(AH217="優勝",[2]点数換算表!$B$19,IF(AH217="準優勝",[2]点数換算表!$C$19,IF(AH217="ベスト4",[2]点数換算表!$D$19,IF(AH217="ベスト8",[2]点数換算表!$E$19,[2]点数換算表!$F$19)))))</f>
        <v>0</v>
      </c>
    </row>
    <row r="218" spans="1:35" ht="20">
      <c r="A218" s="13">
        <v>215</v>
      </c>
      <c r="B218" s="30" t="s">
        <v>677</v>
      </c>
      <c r="C218" s="30" t="s">
        <v>253</v>
      </c>
      <c r="D218" s="30">
        <v>3</v>
      </c>
      <c r="E218" s="19" t="s">
        <v>250</v>
      </c>
      <c r="F218" s="27" t="s">
        <v>540</v>
      </c>
      <c r="G218" s="11">
        <f t="shared" si="4"/>
        <v>20</v>
      </c>
      <c r="H218" s="12"/>
      <c r="I218" s="23">
        <f>IF(H218="",0,IF(H218="優勝",[2]点数換算表!$B$2,IF(H218="準優勝",[2]点数換算表!$C$2,IF(H218="ベスト4",[2]点数換算表!$D$2,[2]点数換算表!$E$2))))</f>
        <v>0</v>
      </c>
      <c r="J218" s="12"/>
      <c r="K218" s="11">
        <f>IF(J218="",0,IF(J218="優勝",[2]点数換算表!$B$3,IF(J218="準優勝",[2]点数換算表!$C$3,IF(J218="ベスト4",[2]点数換算表!$D$3,[2]点数換算表!$E$3))))</f>
        <v>0</v>
      </c>
      <c r="L218" s="12" t="s">
        <v>7</v>
      </c>
      <c r="M218" s="11">
        <f>IF(L218="",0,IF(L218="優勝",[2]点数換算表!$B$4,IF(L218="準優勝",[2]点数換算表!$C$4,IF(L218="ベスト4",[2]点数換算表!$D$4,IF(L218="ベスト8",[2]点数換算表!$E$4,IF(L218="ベスト16",[2]点数換算表!$F$4,""))))))</f>
        <v>20</v>
      </c>
      <c r="N218" s="12"/>
      <c r="O218" s="11">
        <f>IF(N218="",0,IF(N218="優勝",点数換算表!$B$5,IF(N218="準優勝",点数換算表!$C$5,IF(N218="ベスト4",点数換算表!$D$5,IF(N218="ベスト8",点数換算表!$E$5,IF(N218="ベスト16",点数換算表!$F$5,IF(N218="ベスト32",点数換算表!$G$5,"")))))))</f>
        <v>0</v>
      </c>
      <c r="P218" s="12"/>
      <c r="Q218" s="11">
        <f>IF(P218="",0,IF(P218="優勝",[2]点数換算表!$B$6,IF(P218="準優勝",[2]点数換算表!$C$6,IF(P218="ベスト4",[2]点数換算表!$D$6,IF(P218="ベスト8",[2]点数換算表!$E$6,IF(P218="ベスト16",[2]点数換算表!$F$6,IF(P218="ベスト32",[2]点数換算表!$G$6,"")))))))</f>
        <v>0</v>
      </c>
      <c r="R218" s="12"/>
      <c r="S218" s="11">
        <f>IF(R218="",0,IF(R218="優勝",[2]点数換算表!$B$7,IF(R218="準優勝",[2]点数換算表!$C$7,IF(R218="ベスト4",[2]点数換算表!$D$7,IF(R218="ベスト8",[2]点数換算表!$E$7,[2]点数換算表!$F$7)))))</f>
        <v>0</v>
      </c>
      <c r="T218" s="12"/>
      <c r="U218" s="11">
        <f>IF(T218="",0,IF(T218="優勝",[2]点数換算表!$B$8,IF(T218="準優勝",[2]点数換算表!$C$8,IF(T218="ベスト4",[2]点数換算表!$D$8,IF(T218="ベスト8",[2]点数換算表!$E$8,[2]点数換算表!$F$8)))))</f>
        <v>0</v>
      </c>
      <c r="V218" s="12"/>
      <c r="W218" s="23">
        <f>IF(V218="",0,IF(V218="優勝",[2]点数換算表!$B$13,IF(V218="準優勝",[2]点数換算表!$C$13,IF(V218="ベスト4",[2]点数換算表!$D$13,[2]点数換算表!$E$13))))</f>
        <v>0</v>
      </c>
      <c r="X218" s="12"/>
      <c r="Y218" s="11">
        <f>IF(X218="",0,IF(X218="優勝",[2]点数換算表!$B$14,IF(X218="準優勝",[2]点数換算表!$C$14,IF(X218="ベスト4",[2]点数換算表!$D$14,[2]点数換算表!$E$14))))</f>
        <v>0</v>
      </c>
      <c r="Z218" s="12"/>
      <c r="AA218" s="11">
        <f>IF(Z218="",0,IF(Z218="優勝",[2]点数換算表!$B$15,IF(Z218="準優勝",[2]点数換算表!$C$15,IF(Z218="ベスト4",[2]点数換算表!$D$15,IF(Z218="ベスト8",[2]点数換算表!$E$15,IF(Z218="ベスト16",[2]点数換算表!$F$15,""))))))</f>
        <v>0</v>
      </c>
      <c r="AB218" s="12"/>
      <c r="AC218" s="11">
        <f>IF(AB218="",0,IF(AB218="優勝",[2]点数換算表!$B$16,IF(AB218="準優勝",[2]点数換算表!$C$16,IF(AB218="ベスト4",[2]点数換算表!$D$16,IF(AB218="ベスト8",[2]点数換算表!$E$16,IF(AB218="ベスト16",[2]点数換算表!$F$16,IF(AB218="ベスト32",[2]点数換算表!$G$16,"")))))))</f>
        <v>0</v>
      </c>
      <c r="AD218" s="12"/>
      <c r="AE218" s="11">
        <f>IF(AD218="",0,IF(AD218="優勝",[2]点数換算表!$B$17,IF(AD218="準優勝",[2]点数換算表!$C$17,IF(AD218="ベスト4",[2]点数換算表!$D$17,IF(AD218="ベスト8",[2]点数換算表!$E$17,IF(AD218="ベスト16",[2]点数換算表!$F$17,IF(AD218="ベスト32",[2]点数換算表!$G$17,"")))))))</f>
        <v>0</v>
      </c>
      <c r="AF218" s="12"/>
      <c r="AG218" s="11">
        <f>IF(AF218="",0,IF(AF218="優勝",[2]点数換算表!$B$18,IF(AF218="準優勝",[2]点数換算表!$C$18,IF(AF218="ベスト4",[2]点数換算表!$D$18,IF(AF218="ベスト8",[2]点数換算表!$E$18,[2]点数換算表!$F$18)))))</f>
        <v>0</v>
      </c>
      <c r="AH218" s="12"/>
      <c r="AI218" s="11">
        <f>IF(AH218="",0,IF(AH218="優勝",[2]点数換算表!$B$19,IF(AH218="準優勝",[2]点数換算表!$C$19,IF(AH218="ベスト4",[2]点数換算表!$D$19,IF(AH218="ベスト8",[2]点数換算表!$E$19,[2]点数換算表!$F$19)))))</f>
        <v>0</v>
      </c>
    </row>
    <row r="219" spans="1:35" ht="20">
      <c r="A219" s="13">
        <v>216</v>
      </c>
      <c r="B219" s="30" t="s">
        <v>678</v>
      </c>
      <c r="C219" s="30" t="s">
        <v>253</v>
      </c>
      <c r="D219" s="30">
        <v>2</v>
      </c>
      <c r="E219" s="19" t="s">
        <v>250</v>
      </c>
      <c r="F219" s="27" t="s">
        <v>540</v>
      </c>
      <c r="G219" s="11">
        <f t="shared" si="4"/>
        <v>20</v>
      </c>
      <c r="H219" s="12"/>
      <c r="I219" s="23">
        <f>IF(H219="",0,IF(H219="優勝",[2]点数換算表!$B$2,IF(H219="準優勝",[2]点数換算表!$C$2,IF(H219="ベスト4",[2]点数換算表!$D$2,[2]点数換算表!$E$2))))</f>
        <v>0</v>
      </c>
      <c r="J219" s="12"/>
      <c r="K219" s="11">
        <f>IF(J219="",0,IF(J219="優勝",[2]点数換算表!$B$3,IF(J219="準優勝",[2]点数換算表!$C$3,IF(J219="ベスト4",[2]点数換算表!$D$3,[2]点数換算表!$E$3))))</f>
        <v>0</v>
      </c>
      <c r="L219" s="12" t="s">
        <v>7</v>
      </c>
      <c r="M219" s="11">
        <f>IF(L219="",0,IF(L219="優勝",[2]点数換算表!$B$4,IF(L219="準優勝",[2]点数換算表!$C$4,IF(L219="ベスト4",[2]点数換算表!$D$4,IF(L219="ベスト8",[2]点数換算表!$E$4,IF(L219="ベスト16",[2]点数換算表!$F$4,""))))))</f>
        <v>20</v>
      </c>
      <c r="N219" s="12"/>
      <c r="O219" s="11">
        <f>IF(N219="",0,IF(N219="優勝",点数換算表!$B$5,IF(N219="準優勝",点数換算表!$C$5,IF(N219="ベスト4",点数換算表!$D$5,IF(N219="ベスト8",点数換算表!$E$5,IF(N219="ベスト16",点数換算表!$F$5,IF(N219="ベスト32",点数換算表!$G$5,"")))))))</f>
        <v>0</v>
      </c>
      <c r="P219" s="12"/>
      <c r="Q219" s="11">
        <f>IF(P219="",0,IF(P219="優勝",[2]点数換算表!$B$6,IF(P219="準優勝",[2]点数換算表!$C$6,IF(P219="ベスト4",[2]点数換算表!$D$6,IF(P219="ベスト8",[2]点数換算表!$E$6,IF(P219="ベスト16",[2]点数換算表!$F$6,IF(P219="ベスト32",[2]点数換算表!$G$6,"")))))))</f>
        <v>0</v>
      </c>
      <c r="R219" s="12"/>
      <c r="S219" s="11">
        <f>IF(R219="",0,IF(R219="優勝",[2]点数換算表!$B$7,IF(R219="準優勝",[2]点数換算表!$C$7,IF(R219="ベスト4",[2]点数換算表!$D$7,IF(R219="ベスト8",[2]点数換算表!$E$7,[2]点数換算表!$F$7)))))</f>
        <v>0</v>
      </c>
      <c r="T219" s="12"/>
      <c r="U219" s="11">
        <f>IF(T219="",0,IF(T219="優勝",[2]点数換算表!$B$8,IF(T219="準優勝",[2]点数換算表!$C$8,IF(T219="ベスト4",[2]点数換算表!$D$8,IF(T219="ベスト8",[2]点数換算表!$E$8,[2]点数換算表!$F$8)))))</f>
        <v>0</v>
      </c>
      <c r="V219" s="12"/>
      <c r="W219" s="23">
        <f>IF(V219="",0,IF(V219="優勝",[2]点数換算表!$B$13,IF(V219="準優勝",[2]点数換算表!$C$13,IF(V219="ベスト4",[2]点数換算表!$D$13,[2]点数換算表!$E$13))))</f>
        <v>0</v>
      </c>
      <c r="X219" s="12"/>
      <c r="Y219" s="11">
        <f>IF(X219="",0,IF(X219="優勝",[2]点数換算表!$B$14,IF(X219="準優勝",[2]点数換算表!$C$14,IF(X219="ベスト4",[2]点数換算表!$D$14,[2]点数換算表!$E$14))))</f>
        <v>0</v>
      </c>
      <c r="Z219" s="12"/>
      <c r="AA219" s="11">
        <f>IF(Z219="",0,IF(Z219="優勝",[2]点数換算表!$B$15,IF(Z219="準優勝",[2]点数換算表!$C$15,IF(Z219="ベスト4",[2]点数換算表!$D$15,IF(Z219="ベスト8",[2]点数換算表!$E$15,IF(Z219="ベスト16",[2]点数換算表!$F$15,""))))))</f>
        <v>0</v>
      </c>
      <c r="AB219" s="12"/>
      <c r="AC219" s="11">
        <f>IF(AB219="",0,IF(AB219="優勝",[2]点数換算表!$B$16,IF(AB219="準優勝",[2]点数換算表!$C$16,IF(AB219="ベスト4",[2]点数換算表!$D$16,IF(AB219="ベスト8",[2]点数換算表!$E$16,IF(AB219="ベスト16",[2]点数換算表!$F$16,IF(AB219="ベスト32",[2]点数換算表!$G$16,"")))))))</f>
        <v>0</v>
      </c>
      <c r="AD219" s="12"/>
      <c r="AE219" s="11">
        <f>IF(AD219="",0,IF(AD219="優勝",[2]点数換算表!$B$17,IF(AD219="準優勝",[2]点数換算表!$C$17,IF(AD219="ベスト4",[2]点数換算表!$D$17,IF(AD219="ベスト8",[2]点数換算表!$E$17,IF(AD219="ベスト16",[2]点数換算表!$F$17,IF(AD219="ベスト32",[2]点数換算表!$G$17,"")))))))</f>
        <v>0</v>
      </c>
      <c r="AF219" s="12"/>
      <c r="AG219" s="11">
        <f>IF(AF219="",0,IF(AF219="優勝",[2]点数換算表!$B$18,IF(AF219="準優勝",[2]点数換算表!$C$18,IF(AF219="ベスト4",[2]点数換算表!$D$18,IF(AF219="ベスト8",[2]点数換算表!$E$18,[2]点数換算表!$F$18)))))</f>
        <v>0</v>
      </c>
      <c r="AH219" s="12"/>
      <c r="AI219" s="11">
        <f>IF(AH219="",0,IF(AH219="優勝",[2]点数換算表!$B$19,IF(AH219="準優勝",[2]点数換算表!$C$19,IF(AH219="ベスト4",[2]点数換算表!$D$19,IF(AH219="ベスト8",[2]点数換算表!$E$19,[2]点数換算表!$F$19)))))</f>
        <v>0</v>
      </c>
    </row>
    <row r="220" spans="1:35" ht="20">
      <c r="A220" s="13">
        <v>217</v>
      </c>
      <c r="B220" s="30" t="s">
        <v>679</v>
      </c>
      <c r="C220" s="30" t="s">
        <v>680</v>
      </c>
      <c r="D220" s="30">
        <v>1</v>
      </c>
      <c r="E220" s="19" t="s">
        <v>250</v>
      </c>
      <c r="F220" s="27" t="s">
        <v>540</v>
      </c>
      <c r="G220" s="11">
        <f t="shared" si="4"/>
        <v>20</v>
      </c>
      <c r="H220" s="12"/>
      <c r="I220" s="23">
        <f>IF(H220="",0,IF(H220="優勝",[2]点数換算表!$B$2,IF(H220="準優勝",[2]点数換算表!$C$2,IF(H220="ベスト4",[2]点数換算表!$D$2,[2]点数換算表!$E$2))))</f>
        <v>0</v>
      </c>
      <c r="J220" s="12"/>
      <c r="K220" s="11">
        <f>IF(J220="",0,IF(J220="優勝",[2]点数換算表!$B$3,IF(J220="準優勝",[2]点数換算表!$C$3,IF(J220="ベスト4",[2]点数換算表!$D$3,[2]点数換算表!$E$3))))</f>
        <v>0</v>
      </c>
      <c r="L220" s="12" t="s">
        <v>7</v>
      </c>
      <c r="M220" s="11">
        <f>IF(L220="",0,IF(L220="優勝",[2]点数換算表!$B$4,IF(L220="準優勝",[2]点数換算表!$C$4,IF(L220="ベスト4",[2]点数換算表!$D$4,IF(L220="ベスト8",[2]点数換算表!$E$4,IF(L220="ベスト16",[2]点数換算表!$F$4,""))))))</f>
        <v>20</v>
      </c>
      <c r="N220" s="12"/>
      <c r="O220" s="11">
        <f>IF(N220="",0,IF(N220="優勝",点数換算表!$B$5,IF(N220="準優勝",点数換算表!$C$5,IF(N220="ベスト4",点数換算表!$D$5,IF(N220="ベスト8",点数換算表!$E$5,IF(N220="ベスト16",点数換算表!$F$5,IF(N220="ベスト32",点数換算表!$G$5,"")))))))</f>
        <v>0</v>
      </c>
      <c r="P220" s="12"/>
      <c r="Q220" s="11">
        <f>IF(P220="",0,IF(P220="優勝",[2]点数換算表!$B$6,IF(P220="準優勝",[2]点数換算表!$C$6,IF(P220="ベスト4",[2]点数換算表!$D$6,IF(P220="ベスト8",[2]点数換算表!$E$6,IF(P220="ベスト16",[2]点数換算表!$F$6,IF(P220="ベスト32",[2]点数換算表!$G$6,"")))))))</f>
        <v>0</v>
      </c>
      <c r="R220" s="12"/>
      <c r="S220" s="11">
        <f>IF(R220="",0,IF(R220="優勝",[2]点数換算表!$B$7,IF(R220="準優勝",[2]点数換算表!$C$7,IF(R220="ベスト4",[2]点数換算表!$D$7,IF(R220="ベスト8",[2]点数換算表!$E$7,[2]点数換算表!$F$7)))))</f>
        <v>0</v>
      </c>
      <c r="T220" s="12"/>
      <c r="U220" s="11">
        <f>IF(T220="",0,IF(T220="優勝",[2]点数換算表!$B$8,IF(T220="準優勝",[2]点数換算表!$C$8,IF(T220="ベスト4",[2]点数換算表!$D$8,IF(T220="ベスト8",[2]点数換算表!$E$8,[2]点数換算表!$F$8)))))</f>
        <v>0</v>
      </c>
      <c r="V220" s="12"/>
      <c r="W220" s="23">
        <f>IF(V220="",0,IF(V220="優勝",[2]点数換算表!$B$13,IF(V220="準優勝",[2]点数換算表!$C$13,IF(V220="ベスト4",[2]点数換算表!$D$13,[2]点数換算表!$E$13))))</f>
        <v>0</v>
      </c>
      <c r="X220" s="12"/>
      <c r="Y220" s="11">
        <f>IF(X220="",0,IF(X220="優勝",[2]点数換算表!$B$14,IF(X220="準優勝",[2]点数換算表!$C$14,IF(X220="ベスト4",[2]点数換算表!$D$14,[2]点数換算表!$E$14))))</f>
        <v>0</v>
      </c>
      <c r="Z220" s="12"/>
      <c r="AA220" s="11">
        <f>IF(Z220="",0,IF(Z220="優勝",[2]点数換算表!$B$15,IF(Z220="準優勝",[2]点数換算表!$C$15,IF(Z220="ベスト4",[2]点数換算表!$D$15,IF(Z220="ベスト8",[2]点数換算表!$E$15,IF(Z220="ベスト16",[2]点数換算表!$F$15,""))))))</f>
        <v>0</v>
      </c>
      <c r="AB220" s="12"/>
      <c r="AC220" s="11">
        <f>IF(AB220="",0,IF(AB220="優勝",[2]点数換算表!$B$16,IF(AB220="準優勝",[2]点数換算表!$C$16,IF(AB220="ベスト4",[2]点数換算表!$D$16,IF(AB220="ベスト8",[2]点数換算表!$E$16,IF(AB220="ベスト16",[2]点数換算表!$F$16,IF(AB220="ベスト32",[2]点数換算表!$G$16,"")))))))</f>
        <v>0</v>
      </c>
      <c r="AD220" s="12"/>
      <c r="AE220" s="11">
        <f>IF(AD220="",0,IF(AD220="優勝",[2]点数換算表!$B$17,IF(AD220="準優勝",[2]点数換算表!$C$17,IF(AD220="ベスト4",[2]点数換算表!$D$17,IF(AD220="ベスト8",[2]点数換算表!$E$17,IF(AD220="ベスト16",[2]点数換算表!$F$17,IF(AD220="ベスト32",[2]点数換算表!$G$17,"")))))))</f>
        <v>0</v>
      </c>
      <c r="AF220" s="12"/>
      <c r="AG220" s="11">
        <f>IF(AF220="",0,IF(AF220="優勝",[2]点数換算表!$B$18,IF(AF220="準優勝",[2]点数換算表!$C$18,IF(AF220="ベスト4",[2]点数換算表!$D$18,IF(AF220="ベスト8",[2]点数換算表!$E$18,[2]点数換算表!$F$18)))))</f>
        <v>0</v>
      </c>
      <c r="AH220" s="12"/>
      <c r="AI220" s="11">
        <f>IF(AH220="",0,IF(AH220="優勝",[2]点数換算表!$B$19,IF(AH220="準優勝",[2]点数換算表!$C$19,IF(AH220="ベスト4",[2]点数換算表!$D$19,IF(AH220="ベスト8",[2]点数換算表!$E$19,[2]点数換算表!$F$19)))))</f>
        <v>0</v>
      </c>
    </row>
    <row r="221" spans="1:35" ht="20">
      <c r="A221" s="13">
        <v>218</v>
      </c>
      <c r="B221" s="30" t="s">
        <v>681</v>
      </c>
      <c r="C221" s="30" t="s">
        <v>680</v>
      </c>
      <c r="D221" s="30">
        <v>1</v>
      </c>
      <c r="E221" s="19" t="s">
        <v>250</v>
      </c>
      <c r="F221" s="27" t="s">
        <v>540</v>
      </c>
      <c r="G221" s="11">
        <f t="shared" si="4"/>
        <v>20</v>
      </c>
      <c r="H221" s="12"/>
      <c r="I221" s="23">
        <f>IF(H221="",0,IF(H221="優勝",[2]点数換算表!$B$2,IF(H221="準優勝",[2]点数換算表!$C$2,IF(H221="ベスト4",[2]点数換算表!$D$2,[2]点数換算表!$E$2))))</f>
        <v>0</v>
      </c>
      <c r="J221" s="12"/>
      <c r="K221" s="11">
        <f>IF(J221="",0,IF(J221="優勝",[2]点数換算表!$B$3,IF(J221="準優勝",[2]点数換算表!$C$3,IF(J221="ベスト4",[2]点数換算表!$D$3,[2]点数換算表!$E$3))))</f>
        <v>0</v>
      </c>
      <c r="L221" s="12" t="s">
        <v>7</v>
      </c>
      <c r="M221" s="11">
        <f>IF(L221="",0,IF(L221="優勝",[2]点数換算表!$B$4,IF(L221="準優勝",[2]点数換算表!$C$4,IF(L221="ベスト4",[2]点数換算表!$D$4,IF(L221="ベスト8",[2]点数換算表!$E$4,IF(L221="ベスト16",[2]点数換算表!$F$4,""))))))</f>
        <v>20</v>
      </c>
      <c r="N221" s="12"/>
      <c r="O221" s="11">
        <f>IF(N221="",0,IF(N221="優勝",点数換算表!$B$5,IF(N221="準優勝",点数換算表!$C$5,IF(N221="ベスト4",点数換算表!$D$5,IF(N221="ベスト8",点数換算表!$E$5,IF(N221="ベスト16",点数換算表!$F$5,IF(N221="ベスト32",点数換算表!$G$5,"")))))))</f>
        <v>0</v>
      </c>
      <c r="P221" s="12"/>
      <c r="Q221" s="11">
        <f>IF(P221="",0,IF(P221="優勝",[2]点数換算表!$B$6,IF(P221="準優勝",[2]点数換算表!$C$6,IF(P221="ベスト4",[2]点数換算表!$D$6,IF(P221="ベスト8",[2]点数換算表!$E$6,IF(P221="ベスト16",[2]点数換算表!$F$6,IF(P221="ベスト32",[2]点数換算表!$G$6,"")))))))</f>
        <v>0</v>
      </c>
      <c r="R221" s="12"/>
      <c r="S221" s="11">
        <f>IF(R221="",0,IF(R221="優勝",[2]点数換算表!$B$7,IF(R221="準優勝",[2]点数換算表!$C$7,IF(R221="ベスト4",[2]点数換算表!$D$7,IF(R221="ベスト8",[2]点数換算表!$E$7,[2]点数換算表!$F$7)))))</f>
        <v>0</v>
      </c>
      <c r="T221" s="12"/>
      <c r="U221" s="11">
        <f>IF(T221="",0,IF(T221="優勝",[2]点数換算表!$B$8,IF(T221="準優勝",[2]点数換算表!$C$8,IF(T221="ベスト4",[2]点数換算表!$D$8,IF(T221="ベスト8",[2]点数換算表!$E$8,[2]点数換算表!$F$8)))))</f>
        <v>0</v>
      </c>
      <c r="V221" s="12"/>
      <c r="W221" s="23">
        <f>IF(V221="",0,IF(V221="優勝",[2]点数換算表!$B$13,IF(V221="準優勝",[2]点数換算表!$C$13,IF(V221="ベスト4",[2]点数換算表!$D$13,[2]点数換算表!$E$13))))</f>
        <v>0</v>
      </c>
      <c r="X221" s="12"/>
      <c r="Y221" s="11">
        <f>IF(X221="",0,IF(X221="優勝",[2]点数換算表!$B$14,IF(X221="準優勝",[2]点数換算表!$C$14,IF(X221="ベスト4",[2]点数換算表!$D$14,[2]点数換算表!$E$14))))</f>
        <v>0</v>
      </c>
      <c r="Z221" s="12"/>
      <c r="AA221" s="11">
        <f>IF(Z221="",0,IF(Z221="優勝",[2]点数換算表!$B$15,IF(Z221="準優勝",[2]点数換算表!$C$15,IF(Z221="ベスト4",[2]点数換算表!$D$15,IF(Z221="ベスト8",[2]点数換算表!$E$15,IF(Z221="ベスト16",[2]点数換算表!$F$15,""))))))</f>
        <v>0</v>
      </c>
      <c r="AB221" s="12"/>
      <c r="AC221" s="11">
        <f>IF(AB221="",0,IF(AB221="優勝",[2]点数換算表!$B$16,IF(AB221="準優勝",[2]点数換算表!$C$16,IF(AB221="ベスト4",[2]点数換算表!$D$16,IF(AB221="ベスト8",[2]点数換算表!$E$16,IF(AB221="ベスト16",[2]点数換算表!$F$16,IF(AB221="ベスト32",[2]点数換算表!$G$16,"")))))))</f>
        <v>0</v>
      </c>
      <c r="AD221" s="12"/>
      <c r="AE221" s="11">
        <f>IF(AD221="",0,IF(AD221="優勝",[2]点数換算表!$B$17,IF(AD221="準優勝",[2]点数換算表!$C$17,IF(AD221="ベスト4",[2]点数換算表!$D$17,IF(AD221="ベスト8",[2]点数換算表!$E$17,IF(AD221="ベスト16",[2]点数換算表!$F$17,IF(AD221="ベスト32",[2]点数換算表!$G$17,"")))))))</f>
        <v>0</v>
      </c>
      <c r="AF221" s="12"/>
      <c r="AG221" s="11">
        <f>IF(AF221="",0,IF(AF221="優勝",[2]点数換算表!$B$18,IF(AF221="準優勝",[2]点数換算表!$C$18,IF(AF221="ベスト4",[2]点数換算表!$D$18,IF(AF221="ベスト8",[2]点数換算表!$E$18,[2]点数換算表!$F$18)))))</f>
        <v>0</v>
      </c>
      <c r="AH221" s="12"/>
      <c r="AI221" s="11">
        <f>IF(AH221="",0,IF(AH221="優勝",[2]点数換算表!$B$19,IF(AH221="準優勝",[2]点数換算表!$C$19,IF(AH221="ベスト4",[2]点数換算表!$D$19,IF(AH221="ベスト8",[2]点数換算表!$E$19,[2]点数換算表!$F$19)))))</f>
        <v>0</v>
      </c>
    </row>
    <row r="222" spans="1:35" ht="20">
      <c r="A222" s="13">
        <v>219</v>
      </c>
      <c r="B222" s="30" t="s">
        <v>682</v>
      </c>
      <c r="C222" s="30" t="s">
        <v>660</v>
      </c>
      <c r="D222" s="30">
        <v>2</v>
      </c>
      <c r="E222" s="19" t="s">
        <v>250</v>
      </c>
      <c r="F222" s="27" t="s">
        <v>540</v>
      </c>
      <c r="G222" s="11">
        <f t="shared" si="4"/>
        <v>20</v>
      </c>
      <c r="H222" s="12"/>
      <c r="I222" s="23">
        <f>IF(H222="",0,IF(H222="優勝",[2]点数換算表!$B$2,IF(H222="準優勝",[2]点数換算表!$C$2,IF(H222="ベスト4",[2]点数換算表!$D$2,[2]点数換算表!$E$2))))</f>
        <v>0</v>
      </c>
      <c r="J222" s="12"/>
      <c r="K222" s="11">
        <f>IF(J222="",0,IF(J222="優勝",[2]点数換算表!$B$3,IF(J222="準優勝",[2]点数換算表!$C$3,IF(J222="ベスト4",[2]点数換算表!$D$3,[2]点数換算表!$E$3))))</f>
        <v>0</v>
      </c>
      <c r="L222" s="12" t="s">
        <v>7</v>
      </c>
      <c r="M222" s="11">
        <f>IF(L222="",0,IF(L222="優勝",[2]点数換算表!$B$4,IF(L222="準優勝",[2]点数換算表!$C$4,IF(L222="ベスト4",[2]点数換算表!$D$4,IF(L222="ベスト8",[2]点数換算表!$E$4,IF(L222="ベスト16",[2]点数換算表!$F$4,""))))))</f>
        <v>20</v>
      </c>
      <c r="N222" s="12"/>
      <c r="O222" s="11">
        <f>IF(N222="",0,IF(N222="優勝",点数換算表!$B$5,IF(N222="準優勝",点数換算表!$C$5,IF(N222="ベスト4",点数換算表!$D$5,IF(N222="ベスト8",点数換算表!$E$5,IF(N222="ベスト16",点数換算表!$F$5,IF(N222="ベスト32",点数換算表!$G$5,"")))))))</f>
        <v>0</v>
      </c>
      <c r="P222" s="12"/>
      <c r="Q222" s="11">
        <f>IF(P222="",0,IF(P222="優勝",[2]点数換算表!$B$6,IF(P222="準優勝",[2]点数換算表!$C$6,IF(P222="ベスト4",[2]点数換算表!$D$6,IF(P222="ベスト8",[2]点数換算表!$E$6,IF(P222="ベスト16",[2]点数換算表!$F$6,IF(P222="ベスト32",[2]点数換算表!$G$6,"")))))))</f>
        <v>0</v>
      </c>
      <c r="R222" s="12"/>
      <c r="S222" s="11">
        <f>IF(R222="",0,IF(R222="優勝",[2]点数換算表!$B$7,IF(R222="準優勝",[2]点数換算表!$C$7,IF(R222="ベスト4",[2]点数換算表!$D$7,IF(R222="ベスト8",[2]点数換算表!$E$7,[2]点数換算表!$F$7)))))</f>
        <v>0</v>
      </c>
      <c r="T222" s="12"/>
      <c r="U222" s="11">
        <f>IF(T222="",0,IF(T222="優勝",[2]点数換算表!$B$8,IF(T222="準優勝",[2]点数換算表!$C$8,IF(T222="ベスト4",[2]点数換算表!$D$8,IF(T222="ベスト8",[2]点数換算表!$E$8,[2]点数換算表!$F$8)))))</f>
        <v>0</v>
      </c>
      <c r="V222" s="12"/>
      <c r="W222" s="23">
        <f>IF(V222="",0,IF(V222="優勝",[2]点数換算表!$B$13,IF(V222="準優勝",[2]点数換算表!$C$13,IF(V222="ベスト4",[2]点数換算表!$D$13,[2]点数換算表!$E$13))))</f>
        <v>0</v>
      </c>
      <c r="X222" s="12"/>
      <c r="Y222" s="11">
        <f>IF(X222="",0,IF(X222="優勝",[2]点数換算表!$B$14,IF(X222="準優勝",[2]点数換算表!$C$14,IF(X222="ベスト4",[2]点数換算表!$D$14,[2]点数換算表!$E$14))))</f>
        <v>0</v>
      </c>
      <c r="Z222" s="12"/>
      <c r="AA222" s="11">
        <f>IF(Z222="",0,IF(Z222="優勝",[2]点数換算表!$B$15,IF(Z222="準優勝",[2]点数換算表!$C$15,IF(Z222="ベスト4",[2]点数換算表!$D$15,IF(Z222="ベスト8",[2]点数換算表!$E$15,IF(Z222="ベスト16",[2]点数換算表!$F$15,""))))))</f>
        <v>0</v>
      </c>
      <c r="AB222" s="12"/>
      <c r="AC222" s="11">
        <f>IF(AB222="",0,IF(AB222="優勝",[2]点数換算表!$B$16,IF(AB222="準優勝",[2]点数換算表!$C$16,IF(AB222="ベスト4",[2]点数換算表!$D$16,IF(AB222="ベスト8",[2]点数換算表!$E$16,IF(AB222="ベスト16",[2]点数換算表!$F$16,IF(AB222="ベスト32",[2]点数換算表!$G$16,"")))))))</f>
        <v>0</v>
      </c>
      <c r="AD222" s="12"/>
      <c r="AE222" s="11">
        <f>IF(AD222="",0,IF(AD222="優勝",[2]点数換算表!$B$17,IF(AD222="準優勝",[2]点数換算表!$C$17,IF(AD222="ベスト4",[2]点数換算表!$D$17,IF(AD222="ベスト8",[2]点数換算表!$E$17,IF(AD222="ベスト16",[2]点数換算表!$F$17,IF(AD222="ベスト32",[2]点数換算表!$G$17,"")))))))</f>
        <v>0</v>
      </c>
      <c r="AF222" s="12"/>
      <c r="AG222" s="11">
        <f>IF(AF222="",0,IF(AF222="優勝",[2]点数換算表!$B$18,IF(AF222="準優勝",[2]点数換算表!$C$18,IF(AF222="ベスト4",[2]点数換算表!$D$18,IF(AF222="ベスト8",[2]点数換算表!$E$18,[2]点数換算表!$F$18)))))</f>
        <v>0</v>
      </c>
      <c r="AH222" s="12"/>
      <c r="AI222" s="11">
        <f>IF(AH222="",0,IF(AH222="優勝",[2]点数換算表!$B$19,IF(AH222="準優勝",[2]点数換算表!$C$19,IF(AH222="ベスト4",[2]点数換算表!$D$19,IF(AH222="ベスト8",[2]点数換算表!$E$19,[2]点数換算表!$F$19)))))</f>
        <v>0</v>
      </c>
    </row>
    <row r="223" spans="1:35">
      <c r="A223" s="13">
        <v>220</v>
      </c>
      <c r="B223" s="12" t="s">
        <v>157</v>
      </c>
      <c r="C223" s="12" t="s">
        <v>151</v>
      </c>
      <c r="D223" s="12">
        <v>1</v>
      </c>
      <c r="E223" s="16" t="s">
        <v>177</v>
      </c>
      <c r="F223" s="26" t="s">
        <v>539</v>
      </c>
      <c r="G223" s="11">
        <f t="shared" si="4"/>
        <v>16</v>
      </c>
      <c r="H223" s="12"/>
      <c r="I223" s="23">
        <f>IF(H223="",0,IF(H223="優勝",[2]点数換算表!$B$2,IF(H223="準優勝",[2]点数換算表!$C$2,IF(H223="ベスト4",[2]点数換算表!$D$2,[2]点数換算表!$E$2))))</f>
        <v>0</v>
      </c>
      <c r="J223" s="12"/>
      <c r="K223" s="11">
        <f>IF(J223="",0,IF(J223="優勝",[2]点数換算表!$B$3,IF(J223="準優勝",[2]点数換算表!$C$3,IF(J223="ベスト4",[2]点数換算表!$D$3,[2]点数換算表!$E$3))))</f>
        <v>0</v>
      </c>
      <c r="L223" s="12"/>
      <c r="M223" s="11">
        <f>IF(L223="",0,IF(L223="優勝",[2]点数換算表!$B$4,IF(L223="準優勝",[2]点数換算表!$C$4,IF(L223="ベスト4",[2]点数換算表!$D$4,IF(L223="ベスト8",[2]点数換算表!$E$4,IF(L223="ベスト16",[2]点数換算表!$F$4,""))))))</f>
        <v>0</v>
      </c>
      <c r="N223" s="12"/>
      <c r="O223" s="11">
        <f>IF(N223="",0,IF(N223="優勝",点数換算表!$B$5,IF(N223="準優勝",点数換算表!$C$5,IF(N223="ベスト4",点数換算表!$D$5,IF(N223="ベスト8",点数換算表!$E$5,IF(N223="ベスト16",点数換算表!$F$5,IF(N223="ベスト32",点数換算表!$G$5,"")))))))</f>
        <v>0</v>
      </c>
      <c r="P223" s="12"/>
      <c r="Q223" s="11">
        <f>IF(P223="",0,IF(P223="優勝",[2]点数換算表!$B$6,IF(P223="準優勝",[2]点数換算表!$C$6,IF(P223="ベスト4",[2]点数換算表!$D$6,IF(P223="ベスト8",[2]点数換算表!$E$6,IF(P223="ベスト16",[2]点数換算表!$F$6,IF(P223="ベスト32",[2]点数換算表!$G$6,"")))))))</f>
        <v>0</v>
      </c>
      <c r="R223" s="12"/>
      <c r="S223" s="11">
        <f>IF(R223="",0,IF(R223="優勝",[2]点数換算表!$B$7,IF(R223="準優勝",[2]点数換算表!$C$7,IF(R223="ベスト4",[2]点数換算表!$D$7,IF(R223="ベスト8",[2]点数換算表!$E$7,[2]点数換算表!$F$7)))))</f>
        <v>0</v>
      </c>
      <c r="T223" s="12"/>
      <c r="U223" s="11">
        <f>IF(T223="",0,IF(T223="優勝",[2]点数換算表!$B$8,IF(T223="準優勝",[2]点数換算表!$C$8,IF(T223="ベスト4",[2]点数換算表!$D$8,IF(T223="ベスト8",[2]点数換算表!$E$8,[2]点数換算表!$F$8)))))</f>
        <v>0</v>
      </c>
      <c r="V223" s="12" t="s">
        <v>9</v>
      </c>
      <c r="W223" s="23">
        <f>IF(V223="",0,IF(V223="優勝",[2]点数換算表!$B$13,IF(V223="準優勝",[2]点数換算表!$C$13,IF(V223="ベスト4",[2]点数換算表!$D$13,[2]点数換算表!$E$13))))</f>
        <v>16</v>
      </c>
      <c r="X223" s="12"/>
      <c r="Y223" s="11">
        <f>IF(X223="",0,IF(X223="優勝",[2]点数換算表!$B$14,IF(X223="準優勝",[2]点数換算表!$C$14,IF(X223="ベスト4",[2]点数換算表!$D$14,[2]点数換算表!$E$14))))</f>
        <v>0</v>
      </c>
      <c r="Z223" s="12"/>
      <c r="AA223" s="11">
        <f>IF(Z223="",0,IF(Z223="優勝",[2]点数換算表!$B$15,IF(Z223="準優勝",[2]点数換算表!$C$15,IF(Z223="ベスト4",[2]点数換算表!$D$15,IF(Z223="ベスト8",[2]点数換算表!$E$15,IF(Z223="ベスト16",[2]点数換算表!$F$15,""))))))</f>
        <v>0</v>
      </c>
      <c r="AB223" s="12"/>
      <c r="AC223" s="11">
        <f>IF(AB223="",0,IF(AB223="優勝",[2]点数換算表!$B$16,IF(AB223="準優勝",[2]点数換算表!$C$16,IF(AB223="ベスト4",[2]点数換算表!$D$16,IF(AB223="ベスト8",[2]点数換算表!$E$16,IF(AB223="ベスト16",[2]点数換算表!$F$16,IF(AB223="ベスト32",[2]点数換算表!$G$16,"")))))))</f>
        <v>0</v>
      </c>
      <c r="AD223" s="12"/>
      <c r="AE223" s="11">
        <f>IF(AD223="",0,IF(AD223="優勝",[2]点数換算表!$B$17,IF(AD223="準優勝",[2]点数換算表!$C$17,IF(AD223="ベスト4",[2]点数換算表!$D$17,IF(AD223="ベスト8",[2]点数換算表!$E$17,IF(AD223="ベスト16",[2]点数換算表!$F$17,IF(AD223="ベスト32",[2]点数換算表!$G$17,"")))))))</f>
        <v>0</v>
      </c>
      <c r="AF223" s="12"/>
      <c r="AG223" s="11">
        <f>IF(AF223="",0,IF(AF223="優勝",[2]点数換算表!$B$18,IF(AF223="準優勝",[2]点数換算表!$C$18,IF(AF223="ベスト4",[2]点数換算表!$D$18,IF(AF223="ベスト8",[2]点数換算表!$E$18,[2]点数換算表!$F$18)))))</f>
        <v>0</v>
      </c>
      <c r="AH223" s="12"/>
      <c r="AI223" s="11">
        <f>IF(AH223="",0,IF(AH223="優勝",[2]点数換算表!$B$19,IF(AH223="準優勝",[2]点数換算表!$C$19,IF(AH223="ベスト4",[2]点数換算表!$D$19,IF(AH223="ベスト8",[2]点数換算表!$E$19,[2]点数換算表!$F$19)))))</f>
        <v>0</v>
      </c>
    </row>
    <row r="224" spans="1:35">
      <c r="A224" s="13">
        <v>221</v>
      </c>
      <c r="B224" s="12" t="s">
        <v>158</v>
      </c>
      <c r="C224" s="12" t="s">
        <v>159</v>
      </c>
      <c r="D224" s="12">
        <v>1</v>
      </c>
      <c r="E224" s="16" t="s">
        <v>177</v>
      </c>
      <c r="F224" s="26" t="s">
        <v>539</v>
      </c>
      <c r="G224" s="11">
        <f t="shared" si="4"/>
        <v>16</v>
      </c>
      <c r="H224" s="12"/>
      <c r="I224" s="23">
        <f>IF(H224="",0,IF(H224="優勝",[2]点数換算表!$B$2,IF(H224="準優勝",[2]点数換算表!$C$2,IF(H224="ベスト4",[2]点数換算表!$D$2,[2]点数換算表!$E$2))))</f>
        <v>0</v>
      </c>
      <c r="J224" s="12"/>
      <c r="K224" s="11">
        <f>IF(J224="",0,IF(J224="優勝",[2]点数換算表!$B$3,IF(J224="準優勝",[2]点数換算表!$C$3,IF(J224="ベスト4",[2]点数換算表!$D$3,[2]点数換算表!$E$3))))</f>
        <v>0</v>
      </c>
      <c r="L224" s="12"/>
      <c r="M224" s="11">
        <f>IF(L224="",0,IF(L224="優勝",[2]点数換算表!$B$4,IF(L224="準優勝",[2]点数換算表!$C$4,IF(L224="ベスト4",[2]点数換算表!$D$4,IF(L224="ベスト8",[2]点数換算表!$E$4,IF(L224="ベスト16",[2]点数換算表!$F$4,""))))))</f>
        <v>0</v>
      </c>
      <c r="N224" s="12"/>
      <c r="O224" s="11">
        <f>IF(N224="",0,IF(N224="優勝",点数換算表!$B$5,IF(N224="準優勝",点数換算表!$C$5,IF(N224="ベスト4",点数換算表!$D$5,IF(N224="ベスト8",点数換算表!$E$5,IF(N224="ベスト16",点数換算表!$F$5,IF(N224="ベスト32",点数換算表!$G$5,"")))))))</f>
        <v>0</v>
      </c>
      <c r="P224" s="12"/>
      <c r="Q224" s="11">
        <f>IF(P224="",0,IF(P224="優勝",[2]点数換算表!$B$6,IF(P224="準優勝",[2]点数換算表!$C$6,IF(P224="ベスト4",[2]点数換算表!$D$6,IF(P224="ベスト8",[2]点数換算表!$E$6,IF(P224="ベスト16",[2]点数換算表!$F$6,IF(P224="ベスト32",[2]点数換算表!$G$6,"")))))))</f>
        <v>0</v>
      </c>
      <c r="R224" s="12"/>
      <c r="S224" s="11">
        <f>IF(R224="",0,IF(R224="優勝",[2]点数換算表!$B$7,IF(R224="準優勝",[2]点数換算表!$C$7,IF(R224="ベスト4",[2]点数換算表!$D$7,IF(R224="ベスト8",[2]点数換算表!$E$7,[2]点数換算表!$F$7)))))</f>
        <v>0</v>
      </c>
      <c r="T224" s="12"/>
      <c r="U224" s="11">
        <f>IF(T224="",0,IF(T224="優勝",[2]点数換算表!$B$8,IF(T224="準優勝",[2]点数換算表!$C$8,IF(T224="ベスト4",[2]点数換算表!$D$8,IF(T224="ベスト8",[2]点数換算表!$E$8,[2]点数換算表!$F$8)))))</f>
        <v>0</v>
      </c>
      <c r="V224" s="12" t="s">
        <v>9</v>
      </c>
      <c r="W224" s="23">
        <f>IF(V224="",0,IF(V224="優勝",[2]点数換算表!$B$13,IF(V224="準優勝",[2]点数換算表!$C$13,IF(V224="ベスト4",[2]点数換算表!$D$13,[2]点数換算表!$E$13))))</f>
        <v>16</v>
      </c>
      <c r="X224" s="12"/>
      <c r="Y224" s="11">
        <f>IF(X224="",0,IF(X224="優勝",[2]点数換算表!$B$14,IF(X224="準優勝",[2]点数換算表!$C$14,IF(X224="ベスト4",[2]点数換算表!$D$14,[2]点数換算表!$E$14))))</f>
        <v>0</v>
      </c>
      <c r="Z224" s="12"/>
      <c r="AA224" s="11">
        <f>IF(Z224="",0,IF(Z224="優勝",[2]点数換算表!$B$15,IF(Z224="準優勝",[2]点数換算表!$C$15,IF(Z224="ベスト4",[2]点数換算表!$D$15,IF(Z224="ベスト8",[2]点数換算表!$E$15,IF(Z224="ベスト16",[2]点数換算表!$F$15,""))))))</f>
        <v>0</v>
      </c>
      <c r="AB224" s="12"/>
      <c r="AC224" s="11">
        <f>IF(AB224="",0,IF(AB224="優勝",[2]点数換算表!$B$16,IF(AB224="準優勝",[2]点数換算表!$C$16,IF(AB224="ベスト4",[2]点数換算表!$D$16,IF(AB224="ベスト8",[2]点数換算表!$E$16,IF(AB224="ベスト16",[2]点数換算表!$F$16,IF(AB224="ベスト32",[2]点数換算表!$G$16,"")))))))</f>
        <v>0</v>
      </c>
      <c r="AD224" s="12"/>
      <c r="AE224" s="11">
        <f>IF(AD224="",0,IF(AD224="優勝",[2]点数換算表!$B$17,IF(AD224="準優勝",[2]点数換算表!$C$17,IF(AD224="ベスト4",[2]点数換算表!$D$17,IF(AD224="ベスト8",[2]点数換算表!$E$17,IF(AD224="ベスト16",[2]点数換算表!$F$17,IF(AD224="ベスト32",[2]点数換算表!$G$17,"")))))))</f>
        <v>0</v>
      </c>
      <c r="AF224" s="12"/>
      <c r="AG224" s="11">
        <f>IF(AF224="",0,IF(AF224="優勝",[2]点数換算表!$B$18,IF(AF224="準優勝",[2]点数換算表!$C$18,IF(AF224="ベスト4",[2]点数換算表!$D$18,IF(AF224="ベスト8",[2]点数換算表!$E$18,[2]点数換算表!$F$18)))))</f>
        <v>0</v>
      </c>
      <c r="AH224" s="12"/>
      <c r="AI224" s="11">
        <f>IF(AH224="",0,IF(AH224="優勝",[2]点数換算表!$B$19,IF(AH224="準優勝",[2]点数換算表!$C$19,IF(AH224="ベスト4",[2]点数換算表!$D$19,IF(AH224="ベスト8",[2]点数換算表!$E$19,[2]点数換算表!$F$19)))))</f>
        <v>0</v>
      </c>
    </row>
    <row r="225" spans="1:35">
      <c r="A225" s="13">
        <v>222</v>
      </c>
      <c r="B225" s="37" t="s">
        <v>269</v>
      </c>
      <c r="C225" s="37" t="s">
        <v>251</v>
      </c>
      <c r="D225" s="37">
        <v>3</v>
      </c>
      <c r="E225" s="56" t="s">
        <v>250</v>
      </c>
      <c r="F225" s="35" t="s">
        <v>540</v>
      </c>
      <c r="G225" s="11">
        <f t="shared" ref="G225:G231" si="5">MAX(I225,K225)+SUM(M225:U225)+MAX(W225,Y225)+SUM(AA225:AI225)</f>
        <v>16</v>
      </c>
      <c r="H225" s="37"/>
      <c r="I225" s="23">
        <f>IF(H225="",0,IF(H225="優勝",[2]点数換算表!$B$2,IF(H225="準優勝",[2]点数換算表!$C$2,IF(H225="ベスト4",[2]点数換算表!$D$2,[2]点数換算表!$E$2))))</f>
        <v>0</v>
      </c>
      <c r="J225" s="37"/>
      <c r="K225" s="11">
        <f>IF(J225="",0,IF(J225="優勝",[2]点数換算表!$B$3,IF(J225="準優勝",[2]点数換算表!$C$3,IF(J225="ベスト4",[2]点数換算表!$D$3,[2]点数換算表!$E$3))))</f>
        <v>0</v>
      </c>
      <c r="L225" s="37"/>
      <c r="M225" s="11">
        <f>IF(L225="",0,IF(L225="優勝",[2]点数換算表!$B$4,IF(L225="準優勝",[2]点数換算表!$C$4,IF(L225="ベスト4",[2]点数換算表!$D$4,IF(L225="ベスト8",[2]点数換算表!$E$4,IF(L225="ベスト16",[2]点数換算表!$F$4,""))))))</f>
        <v>0</v>
      </c>
      <c r="N225" s="37"/>
      <c r="O225" s="11">
        <f>IF(N225="",0,IF(N225="優勝",点数換算表!$B$5,IF(N225="準優勝",点数換算表!$C$5,IF(N225="ベスト4",点数換算表!$D$5,IF(N225="ベスト8",点数換算表!$E$5,IF(N225="ベスト16",点数換算表!$F$5,IF(N225="ベスト32",点数換算表!$G$5,"")))))))</f>
        <v>0</v>
      </c>
      <c r="P225" s="37"/>
      <c r="Q225" s="11">
        <f>IF(P225="",0,IF(P225="優勝",[2]点数換算表!$B$6,IF(P225="準優勝",[2]点数換算表!$C$6,IF(P225="ベスト4",[2]点数換算表!$D$6,IF(P225="ベスト8",[2]点数換算表!$E$6,IF(P225="ベスト16",[2]点数換算表!$F$6,IF(P225="ベスト32",[2]点数換算表!$G$6,"")))))))</f>
        <v>0</v>
      </c>
      <c r="R225" s="12"/>
      <c r="S225" s="11">
        <f>IF(R225="",0,IF(R225="優勝",[2]点数換算表!$B$7,IF(R225="準優勝",[2]点数換算表!$C$7,IF(R225="ベスト4",[2]点数換算表!$D$7,IF(R225="ベスト8",[2]点数換算表!$E$7,[2]点数換算表!$F$7)))))</f>
        <v>0</v>
      </c>
      <c r="T225" s="37"/>
      <c r="U225" s="11">
        <f>IF(T225="",0,IF(T225="優勝",[2]点数換算表!$B$8,IF(T225="準優勝",[2]点数換算表!$C$8,IF(T225="ベスト4",[2]点数換算表!$D$8,IF(T225="ベスト8",[2]点数換算表!$E$8,[2]点数換算表!$F$8)))))</f>
        <v>0</v>
      </c>
      <c r="V225" s="37"/>
      <c r="W225" s="23">
        <f>IF(V225="",0,IF(V225="優勝",[2]点数換算表!$B$13,IF(V225="準優勝",[2]点数換算表!$C$13,IF(V225="ベスト4",[2]点数換算表!$D$13,[2]点数換算表!$E$13))))</f>
        <v>0</v>
      </c>
      <c r="X225" s="37"/>
      <c r="Y225" s="11">
        <f>IF(X225="",0,IF(X225="優勝",[2]点数換算表!$B$14,IF(X225="準優勝",[2]点数換算表!$C$14,IF(X225="ベスト4",[2]点数換算表!$D$14,[2]点数換算表!$E$14))))</f>
        <v>0</v>
      </c>
      <c r="Z225" s="37" t="s">
        <v>7</v>
      </c>
      <c r="AA225" s="11">
        <f>IF(Z225="",0,IF(Z225="優勝",[2]点数換算表!$B$15,IF(Z225="準優勝",[2]点数換算表!$C$15,IF(Z225="ベスト4",[2]点数換算表!$D$15,IF(Z225="ベスト8",[2]点数換算表!$E$15,IF(Z225="ベスト16",[2]点数換算表!$F$15,""))))))</f>
        <v>16</v>
      </c>
      <c r="AB225" s="37"/>
      <c r="AC225" s="11">
        <f>IF(AB225="",0,IF(AB225="優勝",[2]点数換算表!$B$16,IF(AB225="準優勝",[2]点数換算表!$C$16,IF(AB225="ベスト4",[2]点数換算表!$D$16,IF(AB225="ベスト8",[2]点数換算表!$E$16,IF(AB225="ベスト16",[2]点数換算表!$F$16,IF(AB225="ベスト32",[2]点数換算表!$G$16,"")))))))</f>
        <v>0</v>
      </c>
      <c r="AD225" s="37"/>
      <c r="AE225" s="11">
        <f>IF(AD225="",0,IF(AD225="優勝",[2]点数換算表!$B$17,IF(AD225="準優勝",[2]点数換算表!$C$17,IF(AD225="ベスト4",[2]点数換算表!$D$17,IF(AD225="ベスト8",[2]点数換算表!$E$17,IF(AD225="ベスト16",[2]点数換算表!$F$17,IF(AD225="ベスト32",[2]点数換算表!$G$17,"")))))))</f>
        <v>0</v>
      </c>
      <c r="AF225" s="12"/>
      <c r="AG225" s="11">
        <f>IF(AF225="",0,IF(AF225="優勝",[2]点数換算表!$B$18,IF(AF225="準優勝",[2]点数換算表!$C$18,IF(AF225="ベスト4",[2]点数換算表!$D$18,IF(AF225="ベスト8",[2]点数換算表!$E$18,[2]点数換算表!$F$18)))))</f>
        <v>0</v>
      </c>
      <c r="AH225" s="12"/>
      <c r="AI225" s="11">
        <f>IF(AH225="",0,IF(AH225="優勝",[2]点数換算表!$B$19,IF(AH225="準優勝",[2]点数換算表!$C$19,IF(AH225="ベスト4",[2]点数換算表!$D$19,IF(AH225="ベスト8",[2]点数換算表!$E$19,[2]点数換算表!$F$19)))))</f>
        <v>0</v>
      </c>
    </row>
    <row r="226" spans="1:35">
      <c r="A226" s="13">
        <v>223</v>
      </c>
      <c r="B226" s="43" t="s">
        <v>258</v>
      </c>
      <c r="C226" s="43" t="s">
        <v>253</v>
      </c>
      <c r="D226" s="43">
        <v>3</v>
      </c>
      <c r="E226" s="19" t="s">
        <v>250</v>
      </c>
      <c r="F226" s="27" t="s">
        <v>540</v>
      </c>
      <c r="G226" s="11">
        <f t="shared" si="5"/>
        <v>16</v>
      </c>
      <c r="H226" s="37"/>
      <c r="I226" s="23">
        <f>IF(H226="",0,IF(H226="優勝",[2]点数換算表!$B$2,IF(H226="準優勝",[2]点数換算表!$C$2,IF(H226="ベスト4",[2]点数換算表!$D$2,[2]点数換算表!$E$2))))</f>
        <v>0</v>
      </c>
      <c r="J226" s="37"/>
      <c r="K226" s="11">
        <f>IF(J226="",0,IF(J226="優勝",[2]点数換算表!$B$3,IF(J226="準優勝",[2]点数換算表!$C$3,IF(J226="ベスト4",[2]点数換算表!$D$3,[2]点数換算表!$E$3))))</f>
        <v>0</v>
      </c>
      <c r="L226" s="37"/>
      <c r="M226" s="11">
        <f>IF(L226="",0,IF(L226="優勝",[2]点数換算表!$B$4,IF(L226="準優勝",[2]点数換算表!$C$4,IF(L226="ベスト4",[2]点数換算表!$D$4,IF(L226="ベスト8",[2]点数換算表!$E$4,IF(L226="ベスト16",[2]点数換算表!$F$4,""))))))</f>
        <v>0</v>
      </c>
      <c r="N226" s="37"/>
      <c r="O226" s="11">
        <f>IF(N226="",0,IF(N226="優勝",点数換算表!$B$5,IF(N226="準優勝",点数換算表!$C$5,IF(N226="ベスト4",点数換算表!$D$5,IF(N226="ベスト8",点数換算表!$E$5,IF(N226="ベスト16",点数換算表!$F$5,IF(N226="ベスト32",点数換算表!$G$5,"")))))))</f>
        <v>0</v>
      </c>
      <c r="P226" s="37"/>
      <c r="Q226" s="11">
        <f>IF(P226="",0,IF(P226="優勝",[2]点数換算表!$B$6,IF(P226="準優勝",[2]点数換算表!$C$6,IF(P226="ベスト4",[2]点数換算表!$D$6,IF(P226="ベスト8",[2]点数換算表!$E$6,IF(P226="ベスト16",[2]点数換算表!$F$6,IF(P226="ベスト32",[2]点数換算表!$G$6,"")))))))</f>
        <v>0</v>
      </c>
      <c r="R226" s="12"/>
      <c r="S226" s="11">
        <f>IF(R226="",0,IF(R226="優勝",[2]点数換算表!$B$7,IF(R226="準優勝",[2]点数換算表!$C$7,IF(R226="ベスト4",[2]点数換算表!$D$7,IF(R226="ベスト8",[2]点数換算表!$E$7,[2]点数換算表!$F$7)))))</f>
        <v>0</v>
      </c>
      <c r="T226" s="37"/>
      <c r="U226" s="11">
        <f>IF(T226="",0,IF(T226="優勝",[2]点数換算表!$B$8,IF(T226="準優勝",[2]点数換算表!$C$8,IF(T226="ベスト4",[2]点数換算表!$D$8,IF(T226="ベスト8",[2]点数換算表!$E$8,[2]点数換算表!$F$8)))))</f>
        <v>0</v>
      </c>
      <c r="V226" s="37"/>
      <c r="W226" s="23">
        <f>IF(V226="",0,IF(V226="優勝",[2]点数換算表!$B$13,IF(V226="準優勝",[2]点数換算表!$C$13,IF(V226="ベスト4",[2]点数換算表!$D$13,[2]点数換算表!$E$13))))</f>
        <v>0</v>
      </c>
      <c r="X226" s="37"/>
      <c r="Y226" s="11">
        <f>IF(X226="",0,IF(X226="優勝",[2]点数換算表!$B$14,IF(X226="準優勝",[2]点数換算表!$C$14,IF(X226="ベスト4",[2]点数換算表!$D$14,[2]点数換算表!$E$14))))</f>
        <v>0</v>
      </c>
      <c r="Z226" s="37" t="s">
        <v>7</v>
      </c>
      <c r="AA226" s="11">
        <f>IF(Z226="",0,IF(Z226="優勝",[2]点数換算表!$B$15,IF(Z226="準優勝",[2]点数換算表!$C$15,IF(Z226="ベスト4",[2]点数換算表!$D$15,IF(Z226="ベスト8",[2]点数換算表!$E$15,IF(Z226="ベスト16",[2]点数換算表!$F$15,""))))))</f>
        <v>16</v>
      </c>
      <c r="AB226" s="37"/>
      <c r="AC226" s="11">
        <f>IF(AB226="",0,IF(AB226="優勝",[2]点数換算表!$B$16,IF(AB226="準優勝",[2]点数換算表!$C$16,IF(AB226="ベスト4",[2]点数換算表!$D$16,IF(AB226="ベスト8",[2]点数換算表!$E$16,IF(AB226="ベスト16",[2]点数換算表!$F$16,IF(AB226="ベスト32",[2]点数換算表!$G$16,"")))))))</f>
        <v>0</v>
      </c>
      <c r="AD226" s="37"/>
      <c r="AE226" s="11">
        <f>IF(AD226="",0,IF(AD226="優勝",[2]点数換算表!$B$17,IF(AD226="準優勝",[2]点数換算表!$C$17,IF(AD226="ベスト4",[2]点数換算表!$D$17,IF(AD226="ベスト8",[2]点数換算表!$E$17,IF(AD226="ベスト16",[2]点数換算表!$F$17,IF(AD226="ベスト32",[2]点数換算表!$G$17,"")))))))</f>
        <v>0</v>
      </c>
      <c r="AF226" s="12"/>
      <c r="AG226" s="11">
        <f>IF(AF226="",0,IF(AF226="優勝",[2]点数換算表!$B$18,IF(AF226="準優勝",[2]点数換算表!$C$18,IF(AF226="ベスト4",[2]点数換算表!$D$18,IF(AF226="ベスト8",[2]点数換算表!$E$18,[2]点数換算表!$F$18)))))</f>
        <v>0</v>
      </c>
      <c r="AH226" s="12"/>
      <c r="AI226" s="11">
        <f>IF(AH226="",0,IF(AH226="優勝",[2]点数換算表!$B$19,IF(AH226="準優勝",[2]点数換算表!$C$19,IF(AH226="ベスト4",[2]点数換算表!$D$19,IF(AH226="ベスト8",[2]点数換算表!$E$19,[2]点数換算表!$F$19)))))</f>
        <v>0</v>
      </c>
    </row>
    <row r="227" spans="1:35">
      <c r="A227" s="13">
        <v>224</v>
      </c>
      <c r="B227" s="43" t="s">
        <v>315</v>
      </c>
      <c r="C227" s="43" t="s">
        <v>288</v>
      </c>
      <c r="D227" s="43">
        <v>2</v>
      </c>
      <c r="E227" s="20" t="s">
        <v>289</v>
      </c>
      <c r="F227" s="27" t="s">
        <v>540</v>
      </c>
      <c r="G227" s="11">
        <f t="shared" si="5"/>
        <v>16</v>
      </c>
      <c r="H227" s="37"/>
      <c r="I227" s="23">
        <f>IF(H227="",0,IF(H227="優勝",[2]点数換算表!$B$2,IF(H227="準優勝",[2]点数換算表!$C$2,IF(H227="ベスト4",[2]点数換算表!$D$2,[2]点数換算表!$E$2))))</f>
        <v>0</v>
      </c>
      <c r="J227" s="37"/>
      <c r="K227" s="11">
        <f>IF(J227="",0,IF(J227="優勝",[2]点数換算表!$B$3,IF(J227="準優勝",[2]点数換算表!$C$3,IF(J227="ベスト4",[2]点数換算表!$D$3,[2]点数換算表!$E$3))))</f>
        <v>0</v>
      </c>
      <c r="L227" s="37"/>
      <c r="M227" s="11">
        <f>IF(L227="",0,IF(L227="優勝",[2]点数換算表!$B$4,IF(L227="準優勝",[2]点数換算表!$C$4,IF(L227="ベスト4",[2]点数換算表!$D$4,IF(L227="ベスト8",[2]点数換算表!$E$4,IF(L227="ベスト16",[2]点数換算表!$F$4,""))))))</f>
        <v>0</v>
      </c>
      <c r="N227" s="37"/>
      <c r="O227" s="11">
        <f>IF(N227="",0,IF(N227="優勝",点数換算表!$B$5,IF(N227="準優勝",点数換算表!$C$5,IF(N227="ベスト4",点数換算表!$D$5,IF(N227="ベスト8",点数換算表!$E$5,IF(N227="ベスト16",点数換算表!$F$5,IF(N227="ベスト32",点数換算表!$G$5,"")))))))</f>
        <v>0</v>
      </c>
      <c r="P227" s="37"/>
      <c r="Q227" s="11">
        <f>IF(P227="",0,IF(P227="優勝",[2]点数換算表!$B$6,IF(P227="準優勝",[2]点数換算表!$C$6,IF(P227="ベスト4",[2]点数換算表!$D$6,IF(P227="ベスト8",[2]点数換算表!$E$6,IF(P227="ベスト16",[2]点数換算表!$F$6,IF(P227="ベスト32",[2]点数換算表!$G$6,"")))))))</f>
        <v>0</v>
      </c>
      <c r="R227" s="12"/>
      <c r="S227" s="11">
        <f>IF(R227="",0,IF(R227="優勝",[2]点数換算表!$B$7,IF(R227="準優勝",[2]点数換算表!$C$7,IF(R227="ベスト4",[2]点数換算表!$D$7,IF(R227="ベスト8",[2]点数換算表!$E$7,[2]点数換算表!$F$7)))))</f>
        <v>0</v>
      </c>
      <c r="T227" s="37"/>
      <c r="U227" s="11">
        <f>IF(T227="",0,IF(T227="優勝",[2]点数換算表!$B$8,IF(T227="準優勝",[2]点数換算表!$C$8,IF(T227="ベスト4",[2]点数換算表!$D$8,IF(T227="ベスト8",[2]点数換算表!$E$8,[2]点数換算表!$F$8)))))</f>
        <v>0</v>
      </c>
      <c r="V227" s="37"/>
      <c r="W227" s="23">
        <f>IF(V227="",0,IF(V227="優勝",[2]点数換算表!$B$13,IF(V227="準優勝",[2]点数換算表!$C$13,IF(V227="ベスト4",[2]点数換算表!$D$13,[2]点数換算表!$E$13))))</f>
        <v>0</v>
      </c>
      <c r="X227" s="37"/>
      <c r="Y227" s="11">
        <f>IF(X227="",0,IF(X227="優勝",[2]点数換算表!$B$14,IF(X227="準優勝",[2]点数換算表!$C$14,IF(X227="ベスト4",[2]点数換算表!$D$14,[2]点数換算表!$E$14))))</f>
        <v>0</v>
      </c>
      <c r="Z227" s="37" t="s">
        <v>7</v>
      </c>
      <c r="AA227" s="11">
        <f>IF(Z227="",0,IF(Z227="優勝",[2]点数換算表!$B$15,IF(Z227="準優勝",[2]点数換算表!$C$15,IF(Z227="ベスト4",[2]点数換算表!$D$15,IF(Z227="ベスト8",[2]点数換算表!$E$15,IF(Z227="ベスト16",[2]点数換算表!$F$15,""))))))</f>
        <v>16</v>
      </c>
      <c r="AB227" s="37"/>
      <c r="AC227" s="11">
        <f>IF(AB227="",0,IF(AB227="優勝",[2]点数換算表!$B$16,IF(AB227="準優勝",[2]点数換算表!$C$16,IF(AB227="ベスト4",[2]点数換算表!$D$16,IF(AB227="ベスト8",[2]点数換算表!$E$16,IF(AB227="ベスト16",[2]点数換算表!$F$16,IF(AB227="ベスト32",[2]点数換算表!$G$16,"")))))))</f>
        <v>0</v>
      </c>
      <c r="AD227" s="37"/>
      <c r="AE227" s="11">
        <f>IF(AD227="",0,IF(AD227="優勝",[2]点数換算表!$B$17,IF(AD227="準優勝",[2]点数換算表!$C$17,IF(AD227="ベスト4",[2]点数換算表!$D$17,IF(AD227="ベスト8",[2]点数換算表!$E$17,IF(AD227="ベスト16",[2]点数換算表!$F$17,IF(AD227="ベスト32",[2]点数換算表!$G$17,"")))))))</f>
        <v>0</v>
      </c>
      <c r="AF227" s="12"/>
      <c r="AG227" s="11">
        <f>IF(AF227="",0,IF(AF227="優勝",[2]点数換算表!$B$18,IF(AF227="準優勝",[2]点数換算表!$C$18,IF(AF227="ベスト4",[2]点数換算表!$D$18,IF(AF227="ベスト8",[2]点数換算表!$E$18,[2]点数換算表!$F$18)))))</f>
        <v>0</v>
      </c>
      <c r="AH227" s="12"/>
      <c r="AI227" s="11">
        <f>IF(AH227="",0,IF(AH227="優勝",[2]点数換算表!$B$19,IF(AH227="準優勝",[2]点数換算表!$C$19,IF(AH227="ベスト4",[2]点数換算表!$D$19,IF(AH227="ベスト8",[2]点数換算表!$E$19,[2]点数換算表!$F$19)))))</f>
        <v>0</v>
      </c>
    </row>
    <row r="228" spans="1:35">
      <c r="A228" s="13">
        <v>225</v>
      </c>
      <c r="B228" s="43" t="s">
        <v>338</v>
      </c>
      <c r="C228" s="43" t="s">
        <v>332</v>
      </c>
      <c r="D228" s="43">
        <v>2</v>
      </c>
      <c r="E228" s="21" t="s">
        <v>333</v>
      </c>
      <c r="F228" s="27" t="s">
        <v>540</v>
      </c>
      <c r="G228" s="11">
        <f t="shared" si="5"/>
        <v>16</v>
      </c>
      <c r="H228" s="37"/>
      <c r="I228" s="23">
        <f>IF(H228="",0,IF(H228="優勝",[2]点数換算表!$B$2,IF(H228="準優勝",[2]点数換算表!$C$2,IF(H228="ベスト4",[2]点数換算表!$D$2,[2]点数換算表!$E$2))))</f>
        <v>0</v>
      </c>
      <c r="J228" s="37"/>
      <c r="K228" s="11">
        <f>IF(J228="",0,IF(J228="優勝",[2]点数換算表!$B$3,IF(J228="準優勝",[2]点数換算表!$C$3,IF(J228="ベスト4",[2]点数換算表!$D$3,[2]点数換算表!$E$3))))</f>
        <v>0</v>
      </c>
      <c r="L228" s="37"/>
      <c r="M228" s="11">
        <f>IF(L228="",0,IF(L228="優勝",[2]点数換算表!$B$4,IF(L228="準優勝",[2]点数換算表!$C$4,IF(L228="ベスト4",[2]点数換算表!$D$4,IF(L228="ベスト8",[2]点数換算表!$E$4,IF(L228="ベスト16",[2]点数換算表!$F$4,""))))))</f>
        <v>0</v>
      </c>
      <c r="N228" s="37"/>
      <c r="O228" s="11">
        <f>IF(N228="",0,IF(N228="優勝",点数換算表!$B$5,IF(N228="準優勝",点数換算表!$C$5,IF(N228="ベスト4",点数換算表!$D$5,IF(N228="ベスト8",点数換算表!$E$5,IF(N228="ベスト16",点数換算表!$F$5,IF(N228="ベスト32",点数換算表!$G$5,"")))))))</f>
        <v>0</v>
      </c>
      <c r="P228" s="37"/>
      <c r="Q228" s="11">
        <f>IF(P228="",0,IF(P228="優勝",[2]点数換算表!$B$6,IF(P228="準優勝",[2]点数換算表!$C$6,IF(P228="ベスト4",[2]点数換算表!$D$6,IF(P228="ベスト8",[2]点数換算表!$E$6,IF(P228="ベスト16",[2]点数換算表!$F$6,IF(P228="ベスト32",[2]点数換算表!$G$6,"")))))))</f>
        <v>0</v>
      </c>
      <c r="R228" s="12"/>
      <c r="S228" s="11">
        <f>IF(R228="",0,IF(R228="優勝",[2]点数換算表!$B$7,IF(R228="準優勝",[2]点数換算表!$C$7,IF(R228="ベスト4",[2]点数換算表!$D$7,IF(R228="ベスト8",[2]点数換算表!$E$7,[2]点数換算表!$F$7)))))</f>
        <v>0</v>
      </c>
      <c r="T228" s="37"/>
      <c r="U228" s="11">
        <f>IF(T228="",0,IF(T228="優勝",[2]点数換算表!$B$8,IF(T228="準優勝",[2]点数換算表!$C$8,IF(T228="ベスト4",[2]点数換算表!$D$8,IF(T228="ベスト8",[2]点数換算表!$E$8,[2]点数換算表!$F$8)))))</f>
        <v>0</v>
      </c>
      <c r="V228" s="37"/>
      <c r="W228" s="23">
        <f>IF(V228="",0,IF(V228="優勝",[2]点数換算表!$B$13,IF(V228="準優勝",[2]点数換算表!$C$13,IF(V228="ベスト4",[2]点数換算表!$D$13,[2]点数換算表!$E$13))))</f>
        <v>0</v>
      </c>
      <c r="X228" s="37"/>
      <c r="Y228" s="11">
        <f>IF(X228="",0,IF(X228="優勝",[2]点数換算表!$B$14,IF(X228="準優勝",[2]点数換算表!$C$14,IF(X228="ベスト4",[2]点数換算表!$D$14,[2]点数換算表!$E$14))))</f>
        <v>0</v>
      </c>
      <c r="Z228" s="37" t="s">
        <v>7</v>
      </c>
      <c r="AA228" s="11">
        <f>IF(Z228="",0,IF(Z228="優勝",[2]点数換算表!$B$15,IF(Z228="準優勝",[2]点数換算表!$C$15,IF(Z228="ベスト4",[2]点数換算表!$D$15,IF(Z228="ベスト8",[2]点数換算表!$E$15,IF(Z228="ベスト16",[2]点数換算表!$F$15,""))))))</f>
        <v>16</v>
      </c>
      <c r="AB228" s="37"/>
      <c r="AC228" s="11">
        <f>IF(AB228="",0,IF(AB228="優勝",[2]点数換算表!$B$16,IF(AB228="準優勝",[2]点数換算表!$C$16,IF(AB228="ベスト4",[2]点数換算表!$D$16,IF(AB228="ベスト8",[2]点数換算表!$E$16,IF(AB228="ベスト16",[2]点数換算表!$F$16,IF(AB228="ベスト32",[2]点数換算表!$G$16,"")))))))</f>
        <v>0</v>
      </c>
      <c r="AD228" s="37"/>
      <c r="AE228" s="11">
        <f>IF(AD228="",0,IF(AD228="優勝",[2]点数換算表!$B$17,IF(AD228="準優勝",[2]点数換算表!$C$17,IF(AD228="ベスト4",[2]点数換算表!$D$17,IF(AD228="ベスト8",[2]点数換算表!$E$17,IF(AD228="ベスト16",[2]点数換算表!$F$17,IF(AD228="ベスト32",[2]点数換算表!$G$17,"")))))))</f>
        <v>0</v>
      </c>
      <c r="AF228" s="12"/>
      <c r="AG228" s="11">
        <f>IF(AF228="",0,IF(AF228="優勝",[2]点数換算表!$B$18,IF(AF228="準優勝",[2]点数換算表!$C$18,IF(AF228="ベスト4",[2]点数換算表!$D$18,IF(AF228="ベスト8",[2]点数換算表!$E$18,[2]点数換算表!$F$18)))))</f>
        <v>0</v>
      </c>
      <c r="AH228" s="12"/>
      <c r="AI228" s="11">
        <f>IF(AH228="",0,IF(AH228="優勝",[2]点数換算表!$B$19,IF(AH228="準優勝",[2]点数換算表!$C$19,IF(AH228="ベスト4",[2]点数換算表!$D$19,IF(AH228="ベスト8",[2]点数換算表!$E$19,[2]点数換算表!$F$19)))))</f>
        <v>0</v>
      </c>
    </row>
    <row r="229" spans="1:35">
      <c r="A229" s="13">
        <v>226</v>
      </c>
      <c r="B229" s="44" t="s">
        <v>448</v>
      </c>
      <c r="C229" s="44" t="s">
        <v>388</v>
      </c>
      <c r="D229" s="44">
        <v>3</v>
      </c>
      <c r="E229" s="45" t="s">
        <v>389</v>
      </c>
      <c r="F229" s="40" t="s">
        <v>539</v>
      </c>
      <c r="G229" s="11">
        <f t="shared" si="5"/>
        <v>16</v>
      </c>
      <c r="H229" s="37"/>
      <c r="I229" s="23">
        <f>IF(H229="",0,IF(H229="優勝",[2]点数換算表!$B$2,IF(H229="準優勝",[2]点数換算表!$C$2,IF(H229="ベスト4",[2]点数換算表!$D$2,[2]点数換算表!$E$2))))</f>
        <v>0</v>
      </c>
      <c r="J229" s="37"/>
      <c r="K229" s="11">
        <f>IF(J229="",0,IF(J229="優勝",[2]点数換算表!$B$3,IF(J229="準優勝",[2]点数換算表!$C$3,IF(J229="ベスト4",[2]点数換算表!$D$3,[2]点数換算表!$E$3))))</f>
        <v>0</v>
      </c>
      <c r="L229" s="37"/>
      <c r="M229" s="11">
        <f>IF(L229="",0,IF(L229="優勝",[2]点数換算表!$B$4,IF(L229="準優勝",[2]点数換算表!$C$4,IF(L229="ベスト4",[2]点数換算表!$D$4,IF(L229="ベスト8",[2]点数換算表!$E$4,IF(L229="ベスト16",[2]点数換算表!$F$4,""))))))</f>
        <v>0</v>
      </c>
      <c r="N229" s="37"/>
      <c r="O229" s="34">
        <f>IF(N229="",0,IF(N229="優勝",点数換算表!$B$5,IF(N229="準優勝",点数換算表!$C$5,IF(N229="ベスト4",点数換算表!$D$5,IF(N229="ベスト8",点数換算表!$E$5,IF(N229="ベスト16",点数換算表!$F$5,IF(N229="ベスト32",点数換算表!$G$5,"")))))))</f>
        <v>0</v>
      </c>
      <c r="P229" s="37"/>
      <c r="Q229" s="11">
        <f>IF(P229="",0,IF(P229="優勝",[2]点数換算表!$B$6,IF(P229="準優勝",[2]点数換算表!$C$6,IF(P229="ベスト4",[2]点数換算表!$D$6,IF(P229="ベスト8",[2]点数換算表!$E$6,IF(P229="ベスト16",[2]点数換算表!$F$6,IF(P229="ベスト32",[2]点数換算表!$G$6,"")))))))</f>
        <v>0</v>
      </c>
      <c r="R229" s="12"/>
      <c r="S229" s="11">
        <f>IF(R229="",0,IF(R229="優勝",[2]点数換算表!$B$7,IF(R229="準優勝",[2]点数換算表!$C$7,IF(R229="ベスト4",[2]点数換算表!$D$7,IF(R229="ベスト8",[2]点数換算表!$E$7,[2]点数換算表!$F$7)))))</f>
        <v>0</v>
      </c>
      <c r="T229" s="37"/>
      <c r="U229" s="11">
        <f>IF(T229="",0,IF(T229="優勝",[2]点数換算表!$B$8,IF(T229="準優勝",[2]点数換算表!$C$8,IF(T229="ベスト4",[2]点数換算表!$D$8,IF(T229="ベスト8",[2]点数換算表!$E$8,[2]点数換算表!$F$8)))))</f>
        <v>0</v>
      </c>
      <c r="V229" s="37"/>
      <c r="W229" s="23">
        <f>IF(V229="",0,IF(V229="優勝",[2]点数換算表!$B$13,IF(V229="準優勝",[2]点数換算表!$C$13,IF(V229="ベスト4",[2]点数換算表!$D$13,[2]点数換算表!$E$13))))</f>
        <v>0</v>
      </c>
      <c r="X229" s="37"/>
      <c r="Y229" s="11">
        <f>IF(X229="",0,IF(X229="優勝",[2]点数換算表!$B$14,IF(X229="準優勝",[2]点数換算表!$C$14,IF(X229="ベスト4",[2]点数換算表!$D$14,[2]点数換算表!$E$14))))</f>
        <v>0</v>
      </c>
      <c r="Z229" s="37" t="s">
        <v>7</v>
      </c>
      <c r="AA229" s="11">
        <f>IF(Z229="",0,IF(Z229="優勝",[2]点数換算表!$B$15,IF(Z229="準優勝",[2]点数換算表!$C$15,IF(Z229="ベスト4",[2]点数換算表!$D$15,IF(Z229="ベスト8",[2]点数換算表!$E$15,IF(Z229="ベスト16",[2]点数換算表!$F$15,""))))))</f>
        <v>16</v>
      </c>
      <c r="AB229" s="37"/>
      <c r="AC229" s="11">
        <f>IF(AB229="",0,IF(AB229="優勝",[2]点数換算表!$B$16,IF(AB229="準優勝",[2]点数換算表!$C$16,IF(AB229="ベスト4",[2]点数換算表!$D$16,IF(AB229="ベスト8",[2]点数換算表!$E$16,IF(AB229="ベスト16",[2]点数換算表!$F$16,IF(AB229="ベスト32",[2]点数換算表!$G$16,"")))))))</f>
        <v>0</v>
      </c>
      <c r="AD229" s="37"/>
      <c r="AE229" s="11">
        <f>IF(AD229="",0,IF(AD229="優勝",[2]点数換算表!$B$17,IF(AD229="準優勝",[2]点数換算表!$C$17,IF(AD229="ベスト4",[2]点数換算表!$D$17,IF(AD229="ベスト8",[2]点数換算表!$E$17,IF(AD229="ベスト16",[2]点数換算表!$F$17,IF(AD229="ベスト32",[2]点数換算表!$G$17,"")))))))</f>
        <v>0</v>
      </c>
      <c r="AF229" s="12"/>
      <c r="AG229" s="11">
        <f>IF(AF229="",0,IF(AF229="優勝",[2]点数換算表!$B$18,IF(AF229="準優勝",[2]点数換算表!$C$18,IF(AF229="ベスト4",[2]点数換算表!$D$18,IF(AF229="ベスト8",[2]点数換算表!$E$18,[2]点数換算表!$F$18)))))</f>
        <v>0</v>
      </c>
      <c r="AH229" s="37"/>
      <c r="AI229" s="11">
        <f>IF(AH229="",0,IF(AH229="優勝",[2]点数換算表!$B$19,IF(AH229="準優勝",[2]点数換算表!$C$19,IF(AH229="ベスト4",[2]点数換算表!$D$19,IF(AH229="ベスト8",[2]点数換算表!$E$19,[2]点数換算表!$F$19)))))</f>
        <v>0</v>
      </c>
    </row>
    <row r="230" spans="1:35">
      <c r="A230" s="13">
        <v>227</v>
      </c>
      <c r="B230" s="44" t="s">
        <v>449</v>
      </c>
      <c r="C230" s="44" t="s">
        <v>394</v>
      </c>
      <c r="D230" s="44">
        <v>3</v>
      </c>
      <c r="E230" s="58" t="s">
        <v>389</v>
      </c>
      <c r="F230" s="59" t="s">
        <v>539</v>
      </c>
      <c r="G230" s="34">
        <f t="shared" si="5"/>
        <v>16</v>
      </c>
      <c r="H230" s="44"/>
      <c r="I230" s="60">
        <f>IF(H230="",0,IF(H230="優勝",[2]点数換算表!$B$2,IF(H230="準優勝",[2]点数換算表!$C$2,IF(H230="ベスト4",[2]点数換算表!$D$2,[2]点数換算表!$E$2))))</f>
        <v>0</v>
      </c>
      <c r="J230" s="44"/>
      <c r="K230" s="34">
        <f>IF(J230="",0,IF(J230="優勝",[2]点数換算表!$B$3,IF(J230="準優勝",[2]点数換算表!$C$3,IF(J230="ベスト4",[2]点数換算表!$D$3,[2]点数換算表!$E$3))))</f>
        <v>0</v>
      </c>
      <c r="L230" s="44"/>
      <c r="M230" s="34">
        <f>IF(L230="",0,IF(L230="優勝",[2]点数換算表!$B$4,IF(L230="準優勝",[2]点数換算表!$C$4,IF(L230="ベスト4",[2]点数換算表!$D$4,IF(L230="ベスト8",[2]点数換算表!$E$4,IF(L230="ベスト16",[2]点数換算表!$F$4,""))))))</f>
        <v>0</v>
      </c>
      <c r="N230" s="44"/>
      <c r="O230" s="61">
        <f>IF(N230="",0,IF(N230="優勝",点数換算表!$B$5,IF(N230="準優勝",点数換算表!$C$5,IF(N230="ベスト4",点数換算表!$D$5,IF(N230="ベスト8",点数換算表!$E$5,IF(N230="ベスト16",点数換算表!$F$5,IF(N230="ベスト32",点数換算表!$G$5,"")))))))</f>
        <v>0</v>
      </c>
      <c r="P230" s="44"/>
      <c r="Q230" s="34">
        <f>IF(P230="",0,IF(P230="優勝",[2]点数換算表!$B$6,IF(P230="準優勝",[2]点数換算表!$C$6,IF(P230="ベスト4",[2]点数換算表!$D$6,IF(P230="ベスト8",[2]点数換算表!$E$6,IF(P230="ベスト16",[2]点数換算表!$F$6,IF(P230="ベスト32",[2]点数換算表!$G$6,"")))))))</f>
        <v>0</v>
      </c>
      <c r="R230" s="37"/>
      <c r="S230" s="34">
        <f>IF(R230="",0,IF(R230="優勝",[2]点数換算表!$B$7,IF(R230="準優勝",[2]点数換算表!$C$7,IF(R230="ベスト4",[2]点数換算表!$D$7,IF(R230="ベスト8",[2]点数換算表!$E$7,[2]点数換算表!$F$7)))))</f>
        <v>0</v>
      </c>
      <c r="T230" s="44"/>
      <c r="U230" s="34">
        <f>IF(T230="",0,IF(T230="優勝",[2]点数換算表!$B$8,IF(T230="準優勝",[2]点数換算表!$C$8,IF(T230="ベスト4",[2]点数換算表!$D$8,IF(T230="ベスト8",[2]点数換算表!$E$8,[2]点数換算表!$F$8)))))</f>
        <v>0</v>
      </c>
      <c r="V230" s="44"/>
      <c r="W230" s="60">
        <f>IF(V230="",0,IF(V230="優勝",[2]点数換算表!$B$13,IF(V230="準優勝",[2]点数換算表!$C$13,IF(V230="ベスト4",[2]点数換算表!$D$13,[2]点数換算表!$E$13))))</f>
        <v>0</v>
      </c>
      <c r="X230" s="44"/>
      <c r="Y230" s="34">
        <f>IF(X230="",0,IF(X230="優勝",[2]点数換算表!$B$14,IF(X230="準優勝",[2]点数換算表!$C$14,IF(X230="ベスト4",[2]点数換算表!$D$14,[2]点数換算表!$E$14))))</f>
        <v>0</v>
      </c>
      <c r="Z230" s="44" t="s">
        <v>7</v>
      </c>
      <c r="AA230" s="34">
        <f>IF(Z230="",0,IF(Z230="優勝",[2]点数換算表!$B$15,IF(Z230="準優勝",[2]点数換算表!$C$15,IF(Z230="ベスト4",[2]点数換算表!$D$15,IF(Z230="ベスト8",[2]点数換算表!$E$15,IF(Z230="ベスト16",[2]点数換算表!$F$15,""))))))</f>
        <v>16</v>
      </c>
      <c r="AB230" s="44"/>
      <c r="AC230" s="34">
        <f>IF(AB230="",0,IF(AB230="優勝",[2]点数換算表!$B$16,IF(AB230="準優勝",[2]点数換算表!$C$16,IF(AB230="ベスト4",[2]点数換算表!$D$16,IF(AB230="ベスト8",[2]点数換算表!$E$16,IF(AB230="ベスト16",[2]点数換算表!$F$16,IF(AB230="ベスト32",[2]点数換算表!$G$16,"")))))))</f>
        <v>0</v>
      </c>
      <c r="AD230" s="44"/>
      <c r="AE230" s="34">
        <f>IF(AD230="",0,IF(AD230="優勝",[2]点数換算表!$B$17,IF(AD230="準優勝",[2]点数換算表!$C$17,IF(AD230="ベスト4",[2]点数換算表!$D$17,IF(AD230="ベスト8",[2]点数換算表!$E$17,IF(AD230="ベスト16",[2]点数換算表!$F$17,IF(AD230="ベスト32",[2]点数換算表!$G$17,"")))))))</f>
        <v>0</v>
      </c>
      <c r="AF230" s="37"/>
      <c r="AG230" s="34">
        <f>IF(AF230="",0,IF(AF230="優勝",[2]点数換算表!$B$18,IF(AF230="準優勝",[2]点数換算表!$C$18,IF(AF230="ベスト4",[2]点数換算表!$D$18,IF(AF230="ベスト8",[2]点数換算表!$E$18,[2]点数換算表!$F$18)))))</f>
        <v>0</v>
      </c>
      <c r="AH230" s="44"/>
      <c r="AI230" s="34">
        <f>IF(AH230="",0,IF(AH230="優勝",[2]点数換算表!$B$19,IF(AH230="準優勝",[2]点数換算表!$C$19,IF(AH230="ベスト4",[2]点数換算表!$D$19,IF(AH230="ベスト8",[2]点数換算表!$E$19,[2]点数換算表!$F$19)))))</f>
        <v>0</v>
      </c>
    </row>
    <row r="231" spans="1:35">
      <c r="A231" s="13">
        <v>228</v>
      </c>
      <c r="B231" s="12" t="s">
        <v>450</v>
      </c>
      <c r="C231" s="12" t="s">
        <v>391</v>
      </c>
      <c r="D231" s="12">
        <v>3</v>
      </c>
      <c r="E231" s="22" t="s">
        <v>389</v>
      </c>
      <c r="F231" s="26" t="s">
        <v>539</v>
      </c>
      <c r="G231" s="11">
        <f t="shared" si="5"/>
        <v>16</v>
      </c>
      <c r="H231" s="12"/>
      <c r="I231" s="23">
        <f>IF(H231="",0,IF(H231="優勝",[2]点数換算表!$B$2,IF(H231="準優勝",[2]点数換算表!$C$2,IF(H231="ベスト4",[2]点数換算表!$D$2,[2]点数換算表!$E$2))))</f>
        <v>0</v>
      </c>
      <c r="J231" s="12"/>
      <c r="K231" s="11">
        <f>IF(J231="",0,IF(J231="優勝",[2]点数換算表!$B$3,IF(J231="準優勝",[2]点数換算表!$C$3,IF(J231="ベスト4",[2]点数換算表!$D$3,[2]点数換算表!$E$3))))</f>
        <v>0</v>
      </c>
      <c r="L231" s="12"/>
      <c r="M231" s="11">
        <f>IF(L231="",0,IF(L231="優勝",[2]点数換算表!$B$4,IF(L231="準優勝",[2]点数換算表!$C$4,IF(L231="ベスト4",[2]点数換算表!$D$4,IF(L231="ベスト8",[2]点数換算表!$E$4,IF(L231="ベスト16",[2]点数換算表!$F$4,""))))))</f>
        <v>0</v>
      </c>
      <c r="N231" s="12"/>
      <c r="O231" s="11">
        <f>IF(N231="",0,IF(N231="優勝",点数換算表!$B$5,IF(N231="準優勝",点数換算表!$C$5,IF(N231="ベスト4",点数換算表!$D$5,IF(N231="ベスト8",点数換算表!$E$5,IF(N231="ベスト16",点数換算表!$F$5,IF(N231="ベスト32",点数換算表!$G$5,"")))))))</f>
        <v>0</v>
      </c>
      <c r="P231" s="12"/>
      <c r="Q231" s="11">
        <f>IF(P231="",0,IF(P231="優勝",[2]点数換算表!$B$6,IF(P231="準優勝",[2]点数換算表!$C$6,IF(P231="ベスト4",[2]点数換算表!$D$6,IF(P231="ベスト8",[2]点数換算表!$E$6,IF(P231="ベスト16",[2]点数換算表!$F$6,IF(P231="ベスト32",[2]点数換算表!$G$6,"")))))))</f>
        <v>0</v>
      </c>
      <c r="R231" s="12"/>
      <c r="S231" s="11">
        <f>IF(R231="",0,IF(R231="優勝",[2]点数換算表!$B$7,IF(R231="準優勝",[2]点数換算表!$C$7,IF(R231="ベスト4",[2]点数換算表!$D$7,IF(R231="ベスト8",[2]点数換算表!$E$7,[2]点数換算表!$F$7)))))</f>
        <v>0</v>
      </c>
      <c r="T231" s="12"/>
      <c r="U231" s="11">
        <f>IF(T231="",0,IF(T231="優勝",[2]点数換算表!$B$8,IF(T231="準優勝",[2]点数換算表!$C$8,IF(T231="ベスト4",[2]点数換算表!$D$8,IF(T231="ベスト8",[2]点数換算表!$E$8,[2]点数換算表!$F$8)))))</f>
        <v>0</v>
      </c>
      <c r="V231" s="12"/>
      <c r="W231" s="23">
        <f>IF(V231="",0,IF(V231="優勝",[2]点数換算表!$B$13,IF(V231="準優勝",[2]点数換算表!$C$13,IF(V231="ベスト4",[2]点数換算表!$D$13,[2]点数換算表!$E$13))))</f>
        <v>0</v>
      </c>
      <c r="X231" s="12"/>
      <c r="Y231" s="11">
        <f>IF(X231="",0,IF(X231="優勝",[2]点数換算表!$B$14,IF(X231="準優勝",[2]点数換算表!$C$14,IF(X231="ベスト4",[2]点数換算表!$D$14,[2]点数換算表!$E$14))))</f>
        <v>0</v>
      </c>
      <c r="Z231" s="12" t="s">
        <v>7</v>
      </c>
      <c r="AA231" s="11">
        <f>IF(Z231="",0,IF(Z231="優勝",[2]点数換算表!$B$15,IF(Z231="準優勝",[2]点数換算表!$C$15,IF(Z231="ベスト4",[2]点数換算表!$D$15,IF(Z231="ベスト8",[2]点数換算表!$E$15,IF(Z231="ベスト16",[2]点数換算表!$F$15,""))))))</f>
        <v>16</v>
      </c>
      <c r="AB231" s="12"/>
      <c r="AC231" s="11">
        <f>IF(AB231="",0,IF(AB231="優勝",[2]点数換算表!$B$16,IF(AB231="準優勝",[2]点数換算表!$C$16,IF(AB231="ベスト4",[2]点数換算表!$D$16,IF(AB231="ベスト8",[2]点数換算表!$E$16,IF(AB231="ベスト16",[2]点数換算表!$F$16,IF(AB231="ベスト32",[2]点数換算表!$G$16,"")))))))</f>
        <v>0</v>
      </c>
      <c r="AD231" s="12"/>
      <c r="AE231" s="11">
        <f>IF(AD231="",0,IF(AD231="優勝",[2]点数換算表!$B$17,IF(AD231="準優勝",[2]点数換算表!$C$17,IF(AD231="ベスト4",[2]点数換算表!$D$17,IF(AD231="ベスト8",[2]点数換算表!$E$17,IF(AD231="ベスト16",[2]点数換算表!$F$17,IF(AD231="ベスト32",[2]点数換算表!$G$17,"")))))))</f>
        <v>0</v>
      </c>
      <c r="AF231" s="12"/>
      <c r="AG231" s="11">
        <f>IF(AF231="",0,IF(AF231="優勝",[2]点数換算表!$B$18,IF(AF231="準優勝",[2]点数換算表!$C$18,IF(AF231="ベスト4",[2]点数換算表!$D$18,IF(AF231="ベスト8",[2]点数換算表!$E$18,[2]点数換算表!$F$18)))))</f>
        <v>0</v>
      </c>
      <c r="AH231" s="12"/>
      <c r="AI231" s="11">
        <f>IF(AH231="",0,IF(AH231="優勝",[2]点数換算表!$B$19,IF(AH231="準優勝",[2]点数換算表!$C$19,IF(AH231="ベスト4",[2]点数換算表!$D$19,IF(AH231="ベスト8",[2]点数換算表!$E$19,[2]点数換算表!$F$19)))))</f>
        <v>0</v>
      </c>
    </row>
  </sheetData>
  <sheetProtection selectLockedCells="1"/>
  <autoFilter ref="A3:AI231" xr:uid="{209CDCDF-2FB8-4E83-9424-D8ED0A060BBF}"/>
  <sortState xmlns:xlrd2="http://schemas.microsoft.com/office/spreadsheetml/2017/richdata2" ref="B4:AI231">
    <sortCondition descending="1" ref="G4:G231"/>
  </sortState>
  <mergeCells count="23">
    <mergeCell ref="V2:W2"/>
    <mergeCell ref="V1:AI1"/>
    <mergeCell ref="X2:Y2"/>
    <mergeCell ref="Z2:AA2"/>
    <mergeCell ref="AB2:AC2"/>
    <mergeCell ref="AD2:AE2"/>
    <mergeCell ref="AF2:AG2"/>
    <mergeCell ref="AH2:AI2"/>
    <mergeCell ref="A1:A3"/>
    <mergeCell ref="B1:B3"/>
    <mergeCell ref="C1:C3"/>
    <mergeCell ref="D1:D3"/>
    <mergeCell ref="H1:U1"/>
    <mergeCell ref="E1:E3"/>
    <mergeCell ref="F1:F3"/>
    <mergeCell ref="G1:G3"/>
    <mergeCell ref="H2:I2"/>
    <mergeCell ref="J2:K2"/>
    <mergeCell ref="L2:M2"/>
    <mergeCell ref="N2:O2"/>
    <mergeCell ref="P2:Q2"/>
    <mergeCell ref="R2:S2"/>
    <mergeCell ref="T2:U2"/>
  </mergeCells>
  <phoneticPr fontId="3"/>
  <dataValidations count="2">
    <dataValidation type="list" allowBlank="1" showErrorMessage="1" sqref="AD4:AD231 N4:N231 P4:P231 AB4:AB231" xr:uid="{6EBFA310-79EF-401A-A4DE-FBFBEA00A282}">
      <formula1>"優勝,準優勝,ベスト4,ベスト8,ベスト16,ベスト32,海外遠征による不参加"</formula1>
    </dataValidation>
    <dataValidation type="list" allowBlank="1" showErrorMessage="1" sqref="L4:L231 Z4:Z231" xr:uid="{DAAEECFA-255D-4265-A27C-B92B6AC80EA3}">
      <formula1>"優勝,準優勝,ベスト4,ベスト8,ベスト16,海外遠征による不参加"</formula1>
    </dataValidation>
  </dataValidations>
  <pageMargins left="0.7" right="0.7" top="0.75" bottom="0.75" header="0" footer="0"/>
  <pageSetup paperSize="12" scale="40" fitToHeight="0" orientation="landscape" r:id="rId1"/>
  <extLst>
    <ext xmlns:x14="http://schemas.microsoft.com/office/spreadsheetml/2009/9/main" uri="{CCE6A557-97BC-4b89-ADB6-D9C93CAAB3DF}">
      <x14:dataValidations xmlns:xm="http://schemas.microsoft.com/office/excel/2006/main" count="2">
        <x14:dataValidation type="list" allowBlank="1" showErrorMessage="1" xr:uid="{6E487974-839D-42E1-A7C3-F8ED22E48374}">
          <x14:formula1>
            <xm:f>点数換算表!$B$1:$E$1</xm:f>
          </x14:formula1>
          <xm:sqref>J4:J220 X4:X220 V4:V220 H4:H220</xm:sqref>
        </x14:dataValidation>
        <x14:dataValidation type="list" allowBlank="1" showErrorMessage="1" xr:uid="{CE108584-612F-4CF7-9F1D-48B0D8480C5F}">
          <x14:formula1>
            <xm:f>点数換算表!$B$1:$F$1</xm:f>
          </x14:formula1>
          <xm:sqref>R4:R231 T4:T220 AH4:AH231 AF4:AF231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13F0-C764-4CF0-9994-38A1E4CBFF77}">
  <sheetPr>
    <pageSetUpPr fitToPage="1"/>
  </sheetPr>
  <dimension ref="A1:AI220"/>
  <sheetViews>
    <sheetView zoomScale="60" zoomScaleNormal="60" workbookViewId="0">
      <pane xSplit="4" ySplit="3" topLeftCell="E4" activePane="bottomRight" state="frozen"/>
      <selection pane="topRight" activeCell="E1" sqref="E1"/>
      <selection pane="bottomLeft" activeCell="A4" sqref="A4"/>
      <selection pane="bottomRight" activeCell="A4" sqref="A4:A220"/>
    </sheetView>
  </sheetViews>
  <sheetFormatPr defaultColWidth="8.5" defaultRowHeight="18"/>
  <cols>
    <col min="1" max="1" width="7" style="14" customWidth="1"/>
    <col min="2" max="2" width="12.75" style="14" bestFit="1" customWidth="1"/>
    <col min="3" max="3" width="20.9140625" style="14" bestFit="1" customWidth="1"/>
    <col min="4" max="4" width="5.25" style="14" bestFit="1" customWidth="1"/>
    <col min="5" max="5" width="7" style="14" bestFit="1" customWidth="1"/>
    <col min="6" max="6" width="7" style="14" customWidth="1"/>
    <col min="7" max="7" width="5.5" style="14" bestFit="1" customWidth="1"/>
    <col min="8" max="11" width="5.25" style="14" bestFit="1" customWidth="1"/>
    <col min="12" max="12" width="9" style="14" bestFit="1" customWidth="1"/>
    <col min="13" max="13" width="5.25" style="14" bestFit="1" customWidth="1"/>
    <col min="14" max="14" width="9" style="14" bestFit="1" customWidth="1"/>
    <col min="15" max="15" width="5.25" style="14" bestFit="1" customWidth="1"/>
    <col min="16" max="16" width="9" style="14" bestFit="1" customWidth="1"/>
    <col min="17" max="17" width="5.25" style="14" bestFit="1" customWidth="1"/>
    <col min="18" max="18" width="9" style="14" bestFit="1" customWidth="1"/>
    <col min="19" max="19" width="5.25" style="14" bestFit="1" customWidth="1"/>
    <col min="20" max="20" width="9" style="14" bestFit="1" customWidth="1"/>
    <col min="21" max="21" width="5.25" style="14" bestFit="1" customWidth="1"/>
    <col min="22" max="22" width="8" style="14" bestFit="1" customWidth="1"/>
    <col min="23" max="23" width="5.25" style="14" bestFit="1" customWidth="1"/>
    <col min="24" max="24" width="8" style="14" bestFit="1" customWidth="1"/>
    <col min="25" max="25" width="5.25" style="14" bestFit="1" customWidth="1"/>
    <col min="26" max="26" width="9" style="14" bestFit="1" customWidth="1"/>
    <col min="27" max="27" width="5.25" style="14" bestFit="1" customWidth="1"/>
    <col min="28" max="28" width="9" style="14" bestFit="1" customWidth="1"/>
    <col min="29" max="29" width="5.25" style="14" bestFit="1" customWidth="1"/>
    <col min="30" max="30" width="9" style="14" bestFit="1" customWidth="1"/>
    <col min="31" max="31" width="5.25" style="14" bestFit="1" customWidth="1"/>
    <col min="32" max="32" width="9" style="14" bestFit="1" customWidth="1"/>
    <col min="33" max="33" width="5.25" style="14" bestFit="1" customWidth="1"/>
    <col min="34" max="34" width="9" style="14" bestFit="1" customWidth="1"/>
    <col min="35" max="35" width="5.25" style="14" bestFit="1" customWidth="1"/>
    <col min="36" max="16384" width="8.5" style="14"/>
  </cols>
  <sheetData>
    <row r="1" spans="1:35">
      <c r="A1" s="64" t="s">
        <v>86</v>
      </c>
      <c r="B1" s="64" t="s">
        <v>0</v>
      </c>
      <c r="C1" s="64" t="s">
        <v>1</v>
      </c>
      <c r="D1" s="64" t="s">
        <v>2</v>
      </c>
      <c r="E1" s="64" t="s">
        <v>176</v>
      </c>
      <c r="F1" s="64" t="s">
        <v>176</v>
      </c>
      <c r="G1" s="65" t="s">
        <v>3</v>
      </c>
      <c r="H1" s="64" t="s">
        <v>19</v>
      </c>
      <c r="I1" s="64"/>
      <c r="J1" s="64"/>
      <c r="K1" s="64"/>
      <c r="L1" s="64"/>
      <c r="M1" s="64"/>
      <c r="N1" s="64"/>
      <c r="O1" s="64"/>
      <c r="P1" s="64"/>
      <c r="Q1" s="64"/>
      <c r="R1" s="64"/>
      <c r="S1" s="64"/>
      <c r="T1" s="64"/>
      <c r="U1" s="64"/>
      <c r="V1" s="64" t="s">
        <v>20</v>
      </c>
      <c r="W1" s="64"/>
      <c r="X1" s="64"/>
      <c r="Y1" s="64"/>
      <c r="Z1" s="64"/>
      <c r="AA1" s="64"/>
      <c r="AB1" s="64"/>
      <c r="AC1" s="64"/>
      <c r="AD1" s="64"/>
      <c r="AE1" s="64"/>
      <c r="AF1" s="64"/>
      <c r="AG1" s="64"/>
      <c r="AH1" s="64"/>
      <c r="AI1" s="64"/>
    </row>
    <row r="2" spans="1:35">
      <c r="A2" s="64"/>
      <c r="B2" s="64"/>
      <c r="C2" s="64"/>
      <c r="D2" s="64"/>
      <c r="E2" s="64"/>
      <c r="F2" s="64"/>
      <c r="G2" s="64"/>
      <c r="H2" s="66" t="s">
        <v>861</v>
      </c>
      <c r="I2" s="66"/>
      <c r="J2" s="66" t="s">
        <v>862</v>
      </c>
      <c r="K2" s="64"/>
      <c r="L2" s="66" t="s">
        <v>534</v>
      </c>
      <c r="M2" s="64"/>
      <c r="N2" s="66" t="s">
        <v>694</v>
      </c>
      <c r="O2" s="64"/>
      <c r="P2" s="66" t="s">
        <v>779</v>
      </c>
      <c r="Q2" s="64"/>
      <c r="R2" s="66" t="s">
        <v>783</v>
      </c>
      <c r="S2" s="64"/>
      <c r="T2" s="66" t="s">
        <v>174</v>
      </c>
      <c r="U2" s="64"/>
      <c r="V2" s="66" t="s">
        <v>168</v>
      </c>
      <c r="W2" s="66"/>
      <c r="X2" s="66" t="s">
        <v>169</v>
      </c>
      <c r="Y2" s="64"/>
      <c r="Z2" s="66" t="s">
        <v>170</v>
      </c>
      <c r="AA2" s="64"/>
      <c r="AB2" s="66" t="s">
        <v>171</v>
      </c>
      <c r="AC2" s="64"/>
      <c r="AD2" s="66" t="s">
        <v>172</v>
      </c>
      <c r="AE2" s="64"/>
      <c r="AF2" s="66" t="s">
        <v>173</v>
      </c>
      <c r="AG2" s="64"/>
      <c r="AH2" s="66" t="s">
        <v>175</v>
      </c>
      <c r="AI2" s="64"/>
    </row>
    <row r="3" spans="1:35">
      <c r="A3" s="64"/>
      <c r="B3" s="64"/>
      <c r="C3" s="64"/>
      <c r="D3" s="64"/>
      <c r="E3" s="64"/>
      <c r="F3" s="64"/>
      <c r="G3" s="64"/>
      <c r="H3" s="13" t="s">
        <v>4</v>
      </c>
      <c r="I3" s="13" t="s">
        <v>5</v>
      </c>
      <c r="J3" s="13" t="s">
        <v>4</v>
      </c>
      <c r="K3" s="13" t="s">
        <v>5</v>
      </c>
      <c r="L3" s="13" t="s">
        <v>4</v>
      </c>
      <c r="M3" s="13" t="s">
        <v>5</v>
      </c>
      <c r="N3" s="13" t="s">
        <v>4</v>
      </c>
      <c r="O3" s="13" t="s">
        <v>5</v>
      </c>
      <c r="P3" s="13" t="s">
        <v>4</v>
      </c>
      <c r="Q3" s="13" t="s">
        <v>5</v>
      </c>
      <c r="R3" s="13" t="s">
        <v>4</v>
      </c>
      <c r="S3" s="13" t="s">
        <v>5</v>
      </c>
      <c r="T3" s="13" t="s">
        <v>4</v>
      </c>
      <c r="U3" s="13" t="s">
        <v>5</v>
      </c>
      <c r="V3" s="13" t="s">
        <v>4</v>
      </c>
      <c r="W3" s="13" t="s">
        <v>5</v>
      </c>
      <c r="X3" s="13" t="s">
        <v>4</v>
      </c>
      <c r="Y3" s="13" t="s">
        <v>5</v>
      </c>
      <c r="Z3" s="13" t="s">
        <v>4</v>
      </c>
      <c r="AA3" s="13" t="s">
        <v>5</v>
      </c>
      <c r="AB3" s="13" t="s">
        <v>4</v>
      </c>
      <c r="AC3" s="13" t="s">
        <v>5</v>
      </c>
      <c r="AD3" s="13" t="s">
        <v>4</v>
      </c>
      <c r="AE3" s="13" t="s">
        <v>5</v>
      </c>
      <c r="AF3" s="13" t="s">
        <v>4</v>
      </c>
      <c r="AG3" s="13" t="s">
        <v>5</v>
      </c>
      <c r="AH3" s="13" t="s">
        <v>4</v>
      </c>
      <c r="AI3" s="13" t="s">
        <v>5</v>
      </c>
    </row>
    <row r="4" spans="1:35">
      <c r="A4" s="13">
        <v>1</v>
      </c>
      <c r="B4" s="24" t="s">
        <v>203</v>
      </c>
      <c r="C4" s="24" t="s">
        <v>178</v>
      </c>
      <c r="D4" s="24">
        <v>3</v>
      </c>
      <c r="E4" s="18" t="s">
        <v>179</v>
      </c>
      <c r="F4" s="27" t="s">
        <v>540</v>
      </c>
      <c r="G4" s="13">
        <f t="shared" ref="G4:G38" si="0">MAX(I4,K4)+SUM(M4:U4)+MAX(W4,Y4)+SUM(AA4:AI4)</f>
        <v>1778</v>
      </c>
      <c r="H4" s="15"/>
      <c r="I4" s="13">
        <f>IF(H4="",0,IF(H4="優勝",[2]点数換算表!$B$2,IF(H4="準優勝",[2]点数換算表!$C$2,IF(H4="ベスト4",[2]点数換算表!$D$2,[2]点数換算表!$E$2))))</f>
        <v>0</v>
      </c>
      <c r="J4" s="15"/>
      <c r="K4" s="13">
        <f>IF(J4="",0,IF(J4="優勝",[2]点数換算表!$B$3,IF(J4="準優勝",[2]点数換算表!$C$3,IF(J4="ベスト4",[2]点数換算表!$D$3,[2]点数換算表!$E$3))))</f>
        <v>0</v>
      </c>
      <c r="L4" s="24" t="s">
        <v>6</v>
      </c>
      <c r="M4" s="13">
        <f>IF(L4="",0,IF(L4="優勝",[2]点数換算表!$B$4,IF(L4="準優勝",[2]点数換算表!$C$4,IF(L4="ベスト4",[2]点数換算表!$D$4,IF(L4="ベスト8",[2]点数換算表!$E$4,IF(L4="ベスト16",[2]点数換算表!$F$4,""))))))</f>
        <v>60</v>
      </c>
      <c r="N4" s="24" t="s">
        <v>10</v>
      </c>
      <c r="O4" s="13">
        <f>IF(N4="",0,IF(N4="優勝",[2]点数換算表!$B$5,IF(N4="準優勝",[2]点数換算表!$C$5,IF(N4="ベスト4",[2]点数換算表!$D$5,IF(N4="ベスト8",[2]点数換算表!$E$5,IF(N4="ベスト16",[2]点数換算表!$F$5,IF(N4="ベスト32",[2]点数換算表!$G$5,"")))))))</f>
        <v>300</v>
      </c>
      <c r="P4" s="24" t="s">
        <v>8</v>
      </c>
      <c r="Q4" s="13">
        <f>IF(P4="",0,IF(P4="優勝",[2]点数換算表!$B$6,IF(P4="準優勝",[2]点数換算表!$C$6,IF(P4="ベスト4",[2]点数換算表!$D$6,IF(P4="ベスト8",[2]点数換算表!$E$6,IF(P4="ベスト16",[2]点数換算表!$F$6,IF(P4="ベスト32",[2]点数換算表!$G$6,"")))))))</f>
        <v>500</v>
      </c>
      <c r="R4" s="15" t="s">
        <v>7</v>
      </c>
      <c r="S4" s="13">
        <f>IF(R4="",0,IF(R4="優勝",[2]点数換算表!$B$7,IF(R4="準優勝",[2]点数換算表!$C$7,IF(R4="ベスト4",[2]点数換算表!$D$7,IF(R4="ベスト8",[2]点数換算表!$E$7,[2]点数換算表!$F$7)))))</f>
        <v>100</v>
      </c>
      <c r="T4" s="15" t="s">
        <v>7</v>
      </c>
      <c r="U4" s="13">
        <f>IF(T4="",0,IF(T4="優勝",[2]点数換算表!$B$8,IF(T4="準優勝",[2]点数換算表!$C$8,IF(T4="ベスト4",[2]点数換算表!$D$8,IF(T4="ベスト8",[2]点数換算表!$E$8,[2]点数換算表!$F$8)))))</f>
        <v>50</v>
      </c>
      <c r="V4" s="15"/>
      <c r="W4" s="13">
        <f>IF(V4="",0,IF(V4="優勝",[2]点数換算表!$B$13,IF(V4="準優勝",[2]点数換算表!$C$13,IF(V4="ベスト4",[2]点数換算表!$D$13,[2]点数換算表!$E$13))))</f>
        <v>0</v>
      </c>
      <c r="X4" s="15"/>
      <c r="Y4" s="13">
        <f>IF(X4="",0,IF(X4="優勝",[2]点数換算表!$B$14,IF(X4="準優勝",[2]点数換算表!$C$14,IF(X4="ベスト4",[2]点数換算表!$D$14,[2]点数換算表!$E$14))))</f>
        <v>0</v>
      </c>
      <c r="Z4" s="24" t="s">
        <v>6</v>
      </c>
      <c r="AA4" s="13">
        <f>IF(Z4="",0,IF(Z4="優勝",[2]点数換算表!$B$15,IF(Z4="準優勝",[2]点数換算表!$C$15,IF(Z4="ベスト4",[2]点数換算表!$D$15,IF(Z4="ベスト8",[2]点数換算表!$E$15,IF(Z4="ベスト16",[2]点数換算表!$F$15,""))))))</f>
        <v>48</v>
      </c>
      <c r="AB4" s="24" t="s">
        <v>10</v>
      </c>
      <c r="AC4" s="13">
        <f>IF(AB4="",0,IF(AB4="優勝",[2]点数換算表!$B$16,IF(AB4="準優勝",[2]点数換算表!$C$16,IF(AB4="ベスト4",[2]点数換算表!$D$16,IF(AB4="ベスト8",[2]点数換算表!$E$16,IF(AB4="ベスト16",[2]点数換算表!$F$16,IF(AB4="ベスト32",[2]点数換算表!$G$16,"")))))))</f>
        <v>240</v>
      </c>
      <c r="AD4" s="24" t="s">
        <v>10</v>
      </c>
      <c r="AE4" s="13">
        <f>IF(AD4="",0,IF(AD4="優勝",[2]点数換算表!$B$17,IF(AD4="準優勝",[2]点数換算表!$C$17,IF(AD4="ベスト4",[2]点数換算表!$D$17,IF(AD4="ベスト8",[2]点数換算表!$E$17,IF(AD4="ベスト16",[2]点数換算表!$F$17,IF(AD4="ベスト32",[2]点数換算表!$G$17,"")))))))</f>
        <v>480</v>
      </c>
      <c r="AF4" s="15"/>
      <c r="AG4" s="13">
        <f>IF(AF4="",0,IF(AF4="優勝",[2]点数換算表!$B$18,IF(AF4="準優勝",[2]点数換算表!$C$18,IF(AF4="ベスト4",[2]点数換算表!$D$18,IF(AF4="ベスト8",[2]点数換算表!$E$18,[2]点数換算表!$F$18)))))</f>
        <v>0</v>
      </c>
      <c r="AH4" s="15"/>
      <c r="AI4" s="13">
        <f>IF(AH4="",0,IF(AH4="優勝",[2]点数換算表!$B$19,IF(AH4="準優勝",[2]点数換算表!$C$19,IF(AH4="ベスト4",[2]点数換算表!$D$19,IF(AH4="ベスト8",[2]点数換算表!$E$19,[2]点数換算表!$F$19)))))</f>
        <v>0</v>
      </c>
    </row>
    <row r="5" spans="1:35">
      <c r="A5" s="13">
        <v>2</v>
      </c>
      <c r="B5" s="24" t="s">
        <v>231</v>
      </c>
      <c r="C5" s="24" t="s">
        <v>178</v>
      </c>
      <c r="D5" s="24">
        <v>3</v>
      </c>
      <c r="E5" s="18" t="s">
        <v>179</v>
      </c>
      <c r="F5" s="27" t="s">
        <v>540</v>
      </c>
      <c r="G5" s="13">
        <f t="shared" si="0"/>
        <v>1778</v>
      </c>
      <c r="H5" s="15"/>
      <c r="I5" s="13">
        <f>IF(H5="",0,IF(H5="優勝",[2]点数換算表!$B$2,IF(H5="準優勝",[2]点数換算表!$C$2,IF(H5="ベスト4",[2]点数換算表!$D$2,[2]点数換算表!$E$2))))</f>
        <v>0</v>
      </c>
      <c r="J5" s="15"/>
      <c r="K5" s="13">
        <f>IF(J5="",0,IF(J5="優勝",[2]点数換算表!$B$3,IF(J5="準優勝",[2]点数換算表!$C$3,IF(J5="ベスト4",[2]点数換算表!$D$3,[2]点数換算表!$E$3))))</f>
        <v>0</v>
      </c>
      <c r="L5" s="24" t="s">
        <v>6</v>
      </c>
      <c r="M5" s="13">
        <f>IF(L5="",0,IF(L5="優勝",[2]点数換算表!$B$4,IF(L5="準優勝",[2]点数換算表!$C$4,IF(L5="ベスト4",[2]点数換算表!$D$4,IF(L5="ベスト8",[2]点数換算表!$E$4,IF(L5="ベスト16",[2]点数換算表!$F$4,""))))))</f>
        <v>60</v>
      </c>
      <c r="N5" s="24" t="s">
        <v>10</v>
      </c>
      <c r="O5" s="13">
        <f>IF(N5="",0,IF(N5="優勝",[2]点数換算表!$B$5,IF(N5="準優勝",[2]点数換算表!$C$5,IF(N5="ベスト4",[2]点数換算表!$D$5,IF(N5="ベスト8",[2]点数換算表!$E$5,IF(N5="ベスト16",[2]点数換算表!$F$5,IF(N5="ベスト32",[2]点数換算表!$G$5,"")))))))</f>
        <v>300</v>
      </c>
      <c r="P5" s="24" t="s">
        <v>8</v>
      </c>
      <c r="Q5" s="13">
        <f>IF(P5="",0,IF(P5="優勝",[2]点数換算表!$B$6,IF(P5="準優勝",[2]点数換算表!$C$6,IF(P5="ベスト4",[2]点数換算表!$D$6,IF(P5="ベスト8",[2]点数換算表!$E$6,IF(P5="ベスト16",[2]点数換算表!$F$6,IF(P5="ベスト32",[2]点数換算表!$G$6,"")))))))</f>
        <v>500</v>
      </c>
      <c r="R5" s="15" t="s">
        <v>7</v>
      </c>
      <c r="S5" s="13">
        <f>IF(R5="",0,IF(R5="優勝",[2]点数換算表!$B$7,IF(R5="準優勝",[2]点数換算表!$C$7,IF(R5="ベスト4",[2]点数換算表!$D$7,IF(R5="ベスト8",[2]点数換算表!$E$7,[2]点数換算表!$F$7)))))</f>
        <v>100</v>
      </c>
      <c r="T5" s="15" t="s">
        <v>7</v>
      </c>
      <c r="U5" s="13">
        <f>IF(T5="",0,IF(T5="優勝",[2]点数換算表!$B$8,IF(T5="準優勝",[2]点数換算表!$C$8,IF(T5="ベスト4",[2]点数換算表!$D$8,IF(T5="ベスト8",[2]点数換算表!$E$8,[2]点数換算表!$F$8)))))</f>
        <v>50</v>
      </c>
      <c r="V5" s="15"/>
      <c r="W5" s="13">
        <f>IF(V5="",0,IF(V5="優勝",[2]点数換算表!$B$13,IF(V5="準優勝",[2]点数換算表!$C$13,IF(V5="ベスト4",[2]点数換算表!$D$13,[2]点数換算表!$E$13))))</f>
        <v>0</v>
      </c>
      <c r="X5" s="15"/>
      <c r="Y5" s="13">
        <f>IF(X5="",0,IF(X5="優勝",[2]点数換算表!$B$14,IF(X5="準優勝",[2]点数換算表!$C$14,IF(X5="ベスト4",[2]点数換算表!$D$14,[2]点数換算表!$E$14))))</f>
        <v>0</v>
      </c>
      <c r="Z5" s="24" t="s">
        <v>6</v>
      </c>
      <c r="AA5" s="13">
        <f>IF(Z5="",0,IF(Z5="優勝",[2]点数換算表!$B$15,IF(Z5="準優勝",[2]点数換算表!$C$15,IF(Z5="ベスト4",[2]点数換算表!$D$15,IF(Z5="ベスト8",[2]点数換算表!$E$15,IF(Z5="ベスト16",[2]点数換算表!$F$15,""))))))</f>
        <v>48</v>
      </c>
      <c r="AB5" s="24" t="s">
        <v>10</v>
      </c>
      <c r="AC5" s="13">
        <f>IF(AB5="",0,IF(AB5="優勝",[2]点数換算表!$B$16,IF(AB5="準優勝",[2]点数換算表!$C$16,IF(AB5="ベスト4",[2]点数換算表!$D$16,IF(AB5="ベスト8",[2]点数換算表!$E$16,IF(AB5="ベスト16",[2]点数換算表!$F$16,IF(AB5="ベスト32",[2]点数換算表!$G$16,"")))))))</f>
        <v>240</v>
      </c>
      <c r="AD5" s="24" t="s">
        <v>10</v>
      </c>
      <c r="AE5" s="13">
        <f>IF(AD5="",0,IF(AD5="優勝",[2]点数換算表!$B$17,IF(AD5="準優勝",[2]点数換算表!$C$17,IF(AD5="ベスト4",[2]点数換算表!$D$17,IF(AD5="ベスト8",[2]点数換算表!$E$17,IF(AD5="ベスト16",[2]点数換算表!$F$17,IF(AD5="ベスト32",[2]点数換算表!$G$17,"")))))))</f>
        <v>480</v>
      </c>
      <c r="AF5" s="15"/>
      <c r="AG5" s="13">
        <f>IF(AF5="",0,IF(AF5="優勝",[2]点数換算表!$B$18,IF(AF5="準優勝",[2]点数換算表!$C$18,IF(AF5="ベスト4",[2]点数換算表!$D$18,IF(AF5="ベスト8",[2]点数換算表!$E$18,[2]点数換算表!$F$18)))))</f>
        <v>0</v>
      </c>
      <c r="AH5" s="15"/>
      <c r="AI5" s="13">
        <f>IF(AH5="",0,IF(AH5="優勝",[2]点数換算表!$B$19,IF(AH5="準優勝",[2]点数換算表!$C$19,IF(AH5="ベスト4",[2]点数換算表!$D$19,IF(AH5="ベスト8",[2]点数換算表!$E$19,[2]点数換算表!$F$19)))))</f>
        <v>0</v>
      </c>
    </row>
    <row r="6" spans="1:35">
      <c r="A6" s="13">
        <v>3</v>
      </c>
      <c r="B6" s="24" t="s">
        <v>160</v>
      </c>
      <c r="C6" s="24" t="s">
        <v>61</v>
      </c>
      <c r="D6" s="24">
        <v>3</v>
      </c>
      <c r="E6" s="16" t="s">
        <v>177</v>
      </c>
      <c r="F6" s="26" t="s">
        <v>539</v>
      </c>
      <c r="G6" s="13">
        <f t="shared" si="0"/>
        <v>1360</v>
      </c>
      <c r="H6" s="15"/>
      <c r="I6" s="13">
        <f>IF(H6="",0,IF(H6="優勝",[2]点数換算表!$B$2,IF(H6="準優勝",[2]点数換算表!$C$2,IF(H6="ベスト4",[2]点数換算表!$D$2,[2]点数換算表!$E$2))))</f>
        <v>0</v>
      </c>
      <c r="J6" s="15"/>
      <c r="K6" s="13">
        <f>IF(J6="",0,IF(J6="優勝",[2]点数換算表!$B$3,IF(J6="準優勝",[2]点数換算表!$C$3,IF(J6="ベスト4",[2]点数換算表!$D$3,[2]点数換算表!$E$3))))</f>
        <v>0</v>
      </c>
      <c r="L6" s="24" t="s">
        <v>9</v>
      </c>
      <c r="M6" s="13">
        <f>IF(L6="",0,IF(L6="優勝",[2]点数換算表!$B$4,IF(L6="準優勝",[2]点数換算表!$C$4,IF(L6="ベスト4",[2]点数換算表!$D$4,IF(L6="ベスト8",[2]点数換算表!$E$4,IF(L6="ベスト16",[2]点数換算表!$F$4,""))))))</f>
        <v>40</v>
      </c>
      <c r="N6" s="24" t="s">
        <v>10</v>
      </c>
      <c r="O6" s="13">
        <f>IF(N6="",0,IF(N6="優勝",[2]点数換算表!$B$5,IF(N6="準優勝",[2]点数換算表!$C$5,IF(N6="ベスト4",[2]点数換算表!$D$5,IF(N6="ベスト8",[2]点数換算表!$E$5,IF(N6="ベスト16",[2]点数換算表!$F$5,IF(N6="ベスト32",[2]点数換算表!$G$5,"")))))))</f>
        <v>300</v>
      </c>
      <c r="P6" s="24" t="s">
        <v>10</v>
      </c>
      <c r="Q6" s="13">
        <f>IF(P6="",0,IF(P6="優勝",[2]点数換算表!$B$6,IF(P6="準優勝",[2]点数換算表!$C$6,IF(P6="ベスト4",[2]点数換算表!$D$6,IF(P6="ベスト8",[2]点数換算表!$E$6,IF(P6="ベスト16",[2]点数換算表!$F$6,IF(P6="ベスト32",[2]点数換算表!$G$6,"")))))))</f>
        <v>600</v>
      </c>
      <c r="R6" s="15" t="s">
        <v>9</v>
      </c>
      <c r="S6" s="13">
        <f>IF(R6="",0,IF(R6="優勝",[2]点数換算表!$B$7,IF(R6="準優勝",[2]点数換算表!$C$7,IF(R6="ベスト4",[2]点数換算表!$D$7,IF(R6="ベスト8",[2]点数換算表!$E$7,[2]点数換算表!$F$7)))))</f>
        <v>300</v>
      </c>
      <c r="T6" s="15"/>
      <c r="U6" s="13">
        <f>IF(T6="",0,IF(T6="優勝",[2]点数換算表!$B$8,IF(T6="準優勝",[2]点数換算表!$C$8,IF(T6="ベスト4",[2]点数換算表!$D$8,IF(T6="ベスト8",[2]点数換算表!$E$8,[2]点数換算表!$F$8)))))</f>
        <v>0</v>
      </c>
      <c r="V6" s="15"/>
      <c r="W6" s="13">
        <f>IF(V6="",0,IF(V6="優勝",[2]点数換算表!$B$13,IF(V6="準優勝",[2]点数換算表!$C$13,IF(V6="ベスト4",[2]点数換算表!$D$13,[2]点数換算表!$E$13))))</f>
        <v>0</v>
      </c>
      <c r="X6" s="15"/>
      <c r="Y6" s="13">
        <f>IF(X6="",0,IF(X6="優勝",[2]点数換算表!$B$14,IF(X6="準優勝",[2]点数換算表!$C$14,IF(X6="ベスト4",[2]点数換算表!$D$14,[2]点数換算表!$E$14))))</f>
        <v>0</v>
      </c>
      <c r="Z6" s="24"/>
      <c r="AA6" s="13">
        <f>IF(Z6="",0,IF(Z6="優勝",[2]点数換算表!$B$15,IF(Z6="準優勝",[2]点数換算表!$C$15,IF(Z6="ベスト4",[2]点数換算表!$D$15,IF(Z6="ベスト8",[2]点数換算表!$E$15,IF(Z6="ベスト16",[2]点数換算表!$F$15,""))))))</f>
        <v>0</v>
      </c>
      <c r="AB6" s="24" t="s">
        <v>135</v>
      </c>
      <c r="AC6" s="13">
        <f>IF(AB6="",0,IF(AB6="優勝",[2]点数換算表!$B$16,IF(AB6="準優勝",[2]点数換算表!$C$16,IF(AB6="ベスト4",[2]点数換算表!$D$16,IF(AB6="ベスト8",[2]点数換算表!$E$16,IF(AB6="ベスト16",[2]点数換算表!$F$16,IF(AB6="ベスト32",[2]点数換算表!$G$16,"")))))))</f>
        <v>40</v>
      </c>
      <c r="AD6" s="24" t="s">
        <v>135</v>
      </c>
      <c r="AE6" s="13">
        <f>IF(AD6="",0,IF(AD6="優勝",[2]点数換算表!$B$17,IF(AD6="準優勝",[2]点数換算表!$C$17,IF(AD6="ベスト4",[2]点数換算表!$D$17,IF(AD6="ベスト8",[2]点数換算表!$E$17,IF(AD6="ベスト16",[2]点数換算表!$F$17,IF(AD6="ベスト32",[2]点数換算表!$G$17,"")))))))</f>
        <v>80</v>
      </c>
      <c r="AF6" s="15"/>
      <c r="AG6" s="13">
        <f>IF(AF6="",0,IF(AF6="優勝",[2]点数換算表!$B$18,IF(AF6="準優勝",[2]点数換算表!$C$18,IF(AF6="ベスト4",[2]点数換算表!$D$18,IF(AF6="ベスト8",[2]点数換算表!$E$18,[2]点数換算表!$F$18)))))</f>
        <v>0</v>
      </c>
      <c r="AH6" s="15"/>
      <c r="AI6" s="13">
        <f>IF(AH6="",0,IF(AH6="優勝",[2]点数換算表!$B$19,IF(AH6="準優勝",[2]点数換算表!$C$19,IF(AH6="ベスト4",[2]点数換算表!$D$19,IF(AH6="ベスト8",[2]点数換算表!$E$19,[2]点数換算表!$F$19)))))</f>
        <v>0</v>
      </c>
    </row>
    <row r="7" spans="1:35">
      <c r="A7" s="13">
        <v>4</v>
      </c>
      <c r="B7" s="24" t="s">
        <v>117</v>
      </c>
      <c r="C7" s="24" t="s">
        <v>61</v>
      </c>
      <c r="D7" s="24">
        <v>3</v>
      </c>
      <c r="E7" s="16" t="s">
        <v>177</v>
      </c>
      <c r="F7" s="26" t="s">
        <v>539</v>
      </c>
      <c r="G7" s="13">
        <f t="shared" si="0"/>
        <v>1360</v>
      </c>
      <c r="H7" s="15"/>
      <c r="I7" s="13">
        <f>IF(H7="",0,IF(H7="優勝",[2]点数換算表!$B$2,IF(H7="準優勝",[2]点数換算表!$C$2,IF(H7="ベスト4",[2]点数換算表!$D$2,[2]点数換算表!$E$2))))</f>
        <v>0</v>
      </c>
      <c r="J7" s="15"/>
      <c r="K7" s="13">
        <f>IF(J7="",0,IF(J7="優勝",[2]点数換算表!$B$3,IF(J7="準優勝",[2]点数換算表!$C$3,IF(J7="ベスト4",[2]点数換算表!$D$3,[2]点数換算表!$E$3))))</f>
        <v>0</v>
      </c>
      <c r="L7" s="24" t="s">
        <v>9</v>
      </c>
      <c r="M7" s="13">
        <f>IF(L7="",0,IF(L7="優勝",[2]点数換算表!$B$4,IF(L7="準優勝",[2]点数換算表!$C$4,IF(L7="ベスト4",[2]点数換算表!$D$4,IF(L7="ベスト8",[2]点数換算表!$E$4,IF(L7="ベスト16",[2]点数換算表!$F$4,""))))))</f>
        <v>40</v>
      </c>
      <c r="N7" s="24" t="s">
        <v>10</v>
      </c>
      <c r="O7" s="13">
        <f>IF(N7="",0,IF(N7="優勝",[2]点数換算表!$B$5,IF(N7="準優勝",[2]点数換算表!$C$5,IF(N7="ベスト4",[2]点数換算表!$D$5,IF(N7="ベスト8",[2]点数換算表!$E$5,IF(N7="ベスト16",[2]点数換算表!$F$5,IF(N7="ベスト32",[2]点数換算表!$G$5,"")))))))</f>
        <v>300</v>
      </c>
      <c r="P7" s="24" t="s">
        <v>10</v>
      </c>
      <c r="Q7" s="13">
        <f>IF(P7="",0,IF(P7="優勝",[2]点数換算表!$B$6,IF(P7="準優勝",[2]点数換算表!$C$6,IF(P7="ベスト4",[2]点数換算表!$D$6,IF(P7="ベスト8",[2]点数換算表!$E$6,IF(P7="ベスト16",[2]点数換算表!$F$6,IF(P7="ベスト32",[2]点数換算表!$G$6,"")))))))</f>
        <v>600</v>
      </c>
      <c r="R7" s="15" t="s">
        <v>9</v>
      </c>
      <c r="S7" s="13">
        <f>IF(R7="",0,IF(R7="優勝",[2]点数換算表!$B$7,IF(R7="準優勝",[2]点数換算表!$C$7,IF(R7="ベスト4",[2]点数換算表!$D$7,IF(R7="ベスト8",[2]点数換算表!$E$7,[2]点数換算表!$F$7)))))</f>
        <v>300</v>
      </c>
      <c r="T7" s="15"/>
      <c r="U7" s="13">
        <f>IF(T7="",0,IF(T7="優勝",[2]点数換算表!$B$8,IF(T7="準優勝",[2]点数換算表!$C$8,IF(T7="ベスト4",[2]点数換算表!$D$8,IF(T7="ベスト8",[2]点数換算表!$E$8,[2]点数換算表!$F$8)))))</f>
        <v>0</v>
      </c>
      <c r="V7" s="15"/>
      <c r="W7" s="13">
        <f>IF(V7="",0,IF(V7="優勝",[2]点数換算表!$B$13,IF(V7="準優勝",[2]点数換算表!$C$13,IF(V7="ベスト4",[2]点数換算表!$D$13,[2]点数換算表!$E$13))))</f>
        <v>0</v>
      </c>
      <c r="X7" s="15"/>
      <c r="Y7" s="13">
        <f>IF(X7="",0,IF(X7="優勝",[2]点数換算表!$B$14,IF(X7="準優勝",[2]点数換算表!$C$14,IF(X7="ベスト4",[2]点数換算表!$D$14,[2]点数換算表!$E$14))))</f>
        <v>0</v>
      </c>
      <c r="Z7" s="24"/>
      <c r="AA7" s="13">
        <f>IF(Z7="",0,IF(Z7="優勝",[2]点数換算表!$B$15,IF(Z7="準優勝",[2]点数換算表!$C$15,IF(Z7="ベスト4",[2]点数換算表!$D$15,IF(Z7="ベスト8",[2]点数換算表!$E$15,IF(Z7="ベスト16",[2]点数換算表!$F$15,""))))))</f>
        <v>0</v>
      </c>
      <c r="AB7" s="24" t="s">
        <v>135</v>
      </c>
      <c r="AC7" s="13">
        <f>IF(AB7="",0,IF(AB7="優勝",[2]点数換算表!$B$16,IF(AB7="準優勝",[2]点数換算表!$C$16,IF(AB7="ベスト4",[2]点数換算表!$D$16,IF(AB7="ベスト8",[2]点数換算表!$E$16,IF(AB7="ベスト16",[2]点数換算表!$F$16,IF(AB7="ベスト32",[2]点数換算表!$G$16,"")))))))</f>
        <v>40</v>
      </c>
      <c r="AD7" s="24" t="s">
        <v>135</v>
      </c>
      <c r="AE7" s="13">
        <f>IF(AD7="",0,IF(AD7="優勝",[2]点数換算表!$B$17,IF(AD7="準優勝",[2]点数換算表!$C$17,IF(AD7="ベスト4",[2]点数換算表!$D$17,IF(AD7="ベスト8",[2]点数換算表!$E$17,IF(AD7="ベスト16",[2]点数換算表!$F$17,IF(AD7="ベスト32",[2]点数換算表!$G$17,"")))))))</f>
        <v>80</v>
      </c>
      <c r="AF7" s="15"/>
      <c r="AG7" s="13">
        <f>IF(AF7="",0,IF(AF7="優勝",[2]点数換算表!$B$18,IF(AF7="準優勝",[2]点数換算表!$C$18,IF(AF7="ベスト4",[2]点数換算表!$D$18,IF(AF7="ベスト8",[2]点数換算表!$E$18,[2]点数換算表!$F$18)))))</f>
        <v>0</v>
      </c>
      <c r="AH7" s="15"/>
      <c r="AI7" s="13">
        <f>IF(AH7="",0,IF(AH7="優勝",[2]点数換算表!$B$19,IF(AH7="準優勝",[2]点数換算表!$C$19,IF(AH7="ベスト4",[2]点数換算表!$D$19,IF(AH7="ベスト8",[2]点数換算表!$E$19,[2]点数換算表!$F$19)))))</f>
        <v>0</v>
      </c>
    </row>
    <row r="8" spans="1:35">
      <c r="A8" s="13">
        <v>5</v>
      </c>
      <c r="B8" s="24" t="s">
        <v>229</v>
      </c>
      <c r="C8" s="24" t="s">
        <v>202</v>
      </c>
      <c r="D8" s="24">
        <v>3</v>
      </c>
      <c r="E8" s="18" t="s">
        <v>179</v>
      </c>
      <c r="F8" s="27" t="s">
        <v>540</v>
      </c>
      <c r="G8" s="13">
        <f t="shared" si="0"/>
        <v>1126</v>
      </c>
      <c r="H8" s="15"/>
      <c r="I8" s="13">
        <f>IF(H8="",0,IF(H8="優勝",[2]点数換算表!$B$2,IF(H8="準優勝",[2]点数換算表!$C$2,IF(H8="ベスト4",[2]点数換算表!$D$2,[2]点数換算表!$E$2))))</f>
        <v>0</v>
      </c>
      <c r="J8" s="15"/>
      <c r="K8" s="13">
        <f>IF(J8="",0,IF(J8="優勝",[2]点数換算表!$B$3,IF(J8="準優勝",[2]点数換算表!$C$3,IF(J8="ベスト4",[2]点数換算表!$D$3,[2]点数換算表!$E$3))))</f>
        <v>0</v>
      </c>
      <c r="L8" s="24" t="s">
        <v>10</v>
      </c>
      <c r="M8" s="13">
        <f>IF(L8="",0,IF(L8="優勝",[2]点数換算表!$B$4,IF(L8="準優勝",[2]点数換算表!$C$4,IF(L8="ベスト4",[2]点数換算表!$D$4,IF(L8="ベスト8",[2]点数換算表!$E$4,IF(L8="ベスト16",[2]点数換算表!$F$4,""))))))</f>
        <v>100</v>
      </c>
      <c r="N8" s="24" t="s">
        <v>8</v>
      </c>
      <c r="O8" s="13">
        <f>IF(N8="",0,IF(N8="優勝",[2]点数換算表!$B$5,IF(N8="準優勝",[2]点数換算表!$C$5,IF(N8="ベスト4",[2]点数換算表!$D$5,IF(N8="ベスト8",[2]点数換算表!$E$5,IF(N8="ベスト16",[2]点数換算表!$F$5,IF(N8="ベスト32",[2]点数換算表!$G$5,"")))))))</f>
        <v>250</v>
      </c>
      <c r="P8" s="24" t="s">
        <v>6</v>
      </c>
      <c r="Q8" s="13">
        <f>IF(P8="",0,IF(P8="優勝",[2]点数換算表!$B$6,IF(P8="準優勝",[2]点数換算表!$C$6,IF(P8="ベスト4",[2]点数換算表!$D$6,IF(P8="ベスト8",[2]点数換算表!$E$6,IF(P8="ベスト16",[2]点数換算表!$F$6,IF(P8="ベスト32",[2]点数換算表!$G$6,"")))))))</f>
        <v>400</v>
      </c>
      <c r="R8" s="15"/>
      <c r="S8" s="13">
        <f>IF(R8="",0,IF(R8="優勝",[2]点数換算表!$B$7,IF(R8="準優勝",[2]点数換算表!$C$7,IF(R8="ベスト4",[2]点数換算表!$D$7,IF(R8="ベスト8",[2]点数換算表!$E$7,[2]点数換算表!$F$7)))))</f>
        <v>0</v>
      </c>
      <c r="T8" s="15"/>
      <c r="U8" s="13">
        <f>IF(T8="",0,IF(T8="優勝",[2]点数換算表!$B$8,IF(T8="準優勝",[2]点数換算表!$C$8,IF(T8="ベスト4",[2]点数換算表!$D$8,IF(T8="ベスト8",[2]点数換算表!$E$8,[2]点数換算表!$F$8)))))</f>
        <v>0</v>
      </c>
      <c r="V8" s="15"/>
      <c r="W8" s="13">
        <f>IF(V8="",0,IF(V8="優勝",[2]点数換算表!$B$13,IF(V8="準優勝",[2]点数換算表!$C$13,IF(V8="ベスト4",[2]点数換算表!$D$13,[2]点数換算表!$E$13))))</f>
        <v>0</v>
      </c>
      <c r="X8" s="15"/>
      <c r="Y8" s="13">
        <f>IF(X8="",0,IF(X8="優勝",[2]点数換算表!$B$14,IF(X8="準優勝",[2]点数換算表!$C$14,IF(X8="ベスト4",[2]点数換算表!$D$14,[2]点数換算表!$E$14))))</f>
        <v>0</v>
      </c>
      <c r="Z8" s="24" t="s">
        <v>7</v>
      </c>
      <c r="AA8" s="13">
        <f>IF(Z8="",0,IF(Z8="優勝",[2]点数換算表!$B$15,IF(Z8="準優勝",[2]点数換算表!$C$15,IF(Z8="ベスト4",[2]点数換算表!$D$15,IF(Z8="ベスト8",[2]点数換算表!$E$15,IF(Z8="ベスト16",[2]点数換算表!$F$15,""))))))</f>
        <v>16</v>
      </c>
      <c r="AB8" s="24" t="s">
        <v>9</v>
      </c>
      <c r="AC8" s="13">
        <f>IF(AB8="",0,IF(AB8="優勝",[2]点数換算表!$B$16,IF(AB8="準優勝",[2]点数換算表!$C$16,IF(AB8="ベスト4",[2]点数換算表!$D$16,IF(AB8="ベスト8",[2]点数換算表!$E$16,IF(AB8="ベスト16",[2]点数換算表!$F$16,IF(AB8="ベスト32",[2]点数換算表!$G$16,"")))))))</f>
        <v>120</v>
      </c>
      <c r="AD8" s="24" t="s">
        <v>9</v>
      </c>
      <c r="AE8" s="13">
        <f>IF(AD8="",0,IF(AD8="優勝",[2]点数換算表!$B$17,IF(AD8="準優勝",[2]点数換算表!$C$17,IF(AD8="ベスト4",[2]点数換算表!$D$17,IF(AD8="ベスト8",[2]点数換算表!$E$17,IF(AD8="ベスト16",[2]点数換算表!$F$17,IF(AD8="ベスト32",[2]点数換算表!$G$17,"")))))))</f>
        <v>240</v>
      </c>
      <c r="AF8" s="15"/>
      <c r="AG8" s="13">
        <f>IF(AF8="",0,IF(AF8="優勝",[2]点数換算表!$B$18,IF(AF8="準優勝",[2]点数換算表!$C$18,IF(AF8="ベスト4",[2]点数換算表!$D$18,IF(AF8="ベスト8",[2]点数換算表!$E$18,[2]点数換算表!$F$18)))))</f>
        <v>0</v>
      </c>
      <c r="AH8" s="15"/>
      <c r="AI8" s="13">
        <f>IF(AH8="",0,IF(AH8="優勝",[2]点数換算表!$B$19,IF(AH8="準優勝",[2]点数換算表!$C$19,IF(AH8="ベスト4",[2]点数換算表!$D$19,IF(AH8="ベスト8",[2]点数換算表!$E$19,[2]点数換算表!$F$19)))))</f>
        <v>0</v>
      </c>
    </row>
    <row r="9" spans="1:35">
      <c r="A9" s="13">
        <v>6</v>
      </c>
      <c r="B9" s="24" t="s">
        <v>485</v>
      </c>
      <c r="C9" s="24" t="s">
        <v>466</v>
      </c>
      <c r="D9" s="24">
        <v>2</v>
      </c>
      <c r="E9" s="25" t="s">
        <v>467</v>
      </c>
      <c r="F9" s="26" t="s">
        <v>539</v>
      </c>
      <c r="G9" s="13">
        <f t="shared" si="0"/>
        <v>672</v>
      </c>
      <c r="H9" s="15"/>
      <c r="I9" s="13">
        <f>IF(H9="",0,IF(H9="優勝",[2]点数換算表!$B$2,IF(H9="準優勝",[2]点数換算表!$C$2,IF(H9="ベスト4",[2]点数換算表!$D$2,[2]点数換算表!$E$2))))</f>
        <v>0</v>
      </c>
      <c r="J9" s="15"/>
      <c r="K9" s="13">
        <f>IF(J9="",0,IF(J9="優勝",[2]点数換算表!$B$3,IF(J9="準優勝",[2]点数換算表!$C$3,IF(J9="ベスト4",[2]点数換算表!$D$3,[2]点数換算表!$E$3))))</f>
        <v>0</v>
      </c>
      <c r="L9" s="24" t="s">
        <v>10</v>
      </c>
      <c r="M9" s="13">
        <f>IF(L9="",0,IF(L9="優勝",[2]点数換算表!$B$4,IF(L9="準優勝",[2]点数換算表!$C$4,IF(L9="ベスト4",[2]点数換算表!$D$4,IF(L9="ベスト8",[2]点数換算表!$E$4,IF(L9="ベスト16",[2]点数換算表!$F$4,""))))))</f>
        <v>100</v>
      </c>
      <c r="N9" s="24" t="s">
        <v>6</v>
      </c>
      <c r="O9" s="13">
        <f>IF(N9="",0,IF(N9="優勝",[2]点数換算表!$B$5,IF(N9="準優勝",[2]点数換算表!$C$5,IF(N9="ベスト4",[2]点数換算表!$D$5,IF(N9="ベスト8",[2]点数換算表!$E$5,IF(N9="ベスト16",[2]点数換算表!$F$5,IF(N9="ベスト32",[2]点数換算表!$G$5,"")))))))</f>
        <v>200</v>
      </c>
      <c r="P9" s="24" t="s">
        <v>135</v>
      </c>
      <c r="Q9" s="13">
        <f>IF(P9="",0,IF(P9="優勝",[2]点数換算表!$B$6,IF(P9="準優勝",[2]点数換算表!$C$6,IF(P9="ベスト4",[2]点数換算表!$D$6,IF(P9="ベスト8",[2]点数換算表!$E$6,IF(P9="ベスト16",[2]点数換算表!$F$6,IF(P9="ベスト32",[2]点数換算表!$G$6,"")))))))</f>
        <v>100</v>
      </c>
      <c r="R9" s="15"/>
      <c r="S9" s="13">
        <f>IF(R9="",0,IF(R9="優勝",[2]点数換算表!$B$7,IF(R9="準優勝",[2]点数換算表!$C$7,IF(R9="ベスト4",[2]点数換算表!$D$7,IF(R9="ベスト8",[2]点数換算表!$E$7,[2]点数換算表!$F$7)))))</f>
        <v>0</v>
      </c>
      <c r="T9" s="15"/>
      <c r="U9" s="13">
        <f>IF(T9="",0,IF(T9="優勝",[2]点数換算表!$B$8,IF(T9="準優勝",[2]点数換算表!$C$8,IF(T9="ベスト4",[2]点数換算表!$D$8,IF(T9="ベスト8",[2]点数換算表!$E$8,[2]点数換算表!$F$8)))))</f>
        <v>0</v>
      </c>
      <c r="V9" s="15"/>
      <c r="W9" s="13">
        <f>IF(V9="",0,IF(V9="優勝",[2]点数換算表!$B$13,IF(V9="準優勝",[2]点数換算表!$C$13,IF(V9="ベスト4",[2]点数換算表!$D$13,[2]点数換算表!$E$13))))</f>
        <v>0</v>
      </c>
      <c r="X9" s="15"/>
      <c r="Y9" s="13">
        <f>IF(X9="",0,IF(X9="優勝",[2]点数換算表!$B$14,IF(X9="準優勝",[2]点数換算表!$C$14,IF(X9="ベスト4",[2]点数換算表!$D$14,[2]点数換算表!$E$14))))</f>
        <v>0</v>
      </c>
      <c r="Z9" s="24" t="s">
        <v>9</v>
      </c>
      <c r="AA9" s="13">
        <f>IF(Z9="",0,IF(Z9="優勝",[2]点数換算表!$B$15,IF(Z9="準優勝",[2]点数換算表!$C$15,IF(Z9="ベスト4",[2]点数換算表!$D$15,IF(Z9="ベスト8",[2]点数換算表!$E$15,IF(Z9="ベスト16",[2]点数換算表!$F$15,""))))))</f>
        <v>32</v>
      </c>
      <c r="AB9" s="24" t="s">
        <v>7</v>
      </c>
      <c r="AC9" s="13">
        <f>IF(AB9="",0,IF(AB9="優勝",[2]点数換算表!$B$16,IF(AB9="準優勝",[2]点数換算表!$C$16,IF(AB9="ベスト4",[2]点数換算表!$D$16,IF(AB9="ベスト8",[2]点数換算表!$E$16,IF(AB9="ベスト16",[2]点数換算表!$F$16,IF(AB9="ベスト32",[2]点数換算表!$G$16,"")))))))</f>
        <v>80</v>
      </c>
      <c r="AD9" s="24" t="s">
        <v>7</v>
      </c>
      <c r="AE9" s="13">
        <f>IF(AD9="",0,IF(AD9="優勝",[2]点数換算表!$B$17,IF(AD9="準優勝",[2]点数換算表!$C$17,IF(AD9="ベスト4",[2]点数換算表!$D$17,IF(AD9="ベスト8",[2]点数換算表!$E$17,IF(AD9="ベスト16",[2]点数換算表!$F$17,IF(AD9="ベスト32",[2]点数換算表!$G$17,"")))))))</f>
        <v>160</v>
      </c>
      <c r="AF9" s="15"/>
      <c r="AG9" s="13">
        <f>IF(AF9="",0,IF(AF9="優勝",[2]点数換算表!$B$18,IF(AF9="準優勝",[2]点数換算表!$C$18,IF(AF9="ベスト4",[2]点数換算表!$D$18,IF(AF9="ベスト8",[2]点数換算表!$E$18,[2]点数換算表!$F$18)))))</f>
        <v>0</v>
      </c>
      <c r="AH9" s="15"/>
      <c r="AI9" s="13">
        <f>IF(AH9="",0,IF(AH9="優勝",[2]点数換算表!$B$19,IF(AH9="準優勝",[2]点数換算表!$C$19,IF(AH9="ベスト4",[2]点数換算表!$D$19,IF(AH9="ベスト8",[2]点数換算表!$E$19,[2]点数換算表!$F$19)))))</f>
        <v>0</v>
      </c>
    </row>
    <row r="10" spans="1:35">
      <c r="A10" s="13">
        <v>7</v>
      </c>
      <c r="B10" s="24" t="s">
        <v>199</v>
      </c>
      <c r="C10" s="24" t="s">
        <v>186</v>
      </c>
      <c r="D10" s="24">
        <v>3</v>
      </c>
      <c r="E10" s="18" t="s">
        <v>179</v>
      </c>
      <c r="F10" s="27" t="s">
        <v>540</v>
      </c>
      <c r="G10" s="13">
        <f t="shared" si="0"/>
        <v>672</v>
      </c>
      <c r="H10" s="15"/>
      <c r="I10" s="13">
        <f>IF(H10="",0,IF(H10="優勝",[2]点数換算表!$B$2,IF(H10="準優勝",[2]点数換算表!$C$2,IF(H10="ベスト4",[2]点数換算表!$D$2,[2]点数換算表!$E$2))))</f>
        <v>0</v>
      </c>
      <c r="J10" s="15"/>
      <c r="K10" s="13">
        <f>IF(J10="",0,IF(J10="優勝",[2]点数換算表!$B$3,IF(J10="準優勝",[2]点数換算表!$C$3,IF(J10="ベスト4",[2]点数換算表!$D$3,[2]点数換算表!$E$3))))</f>
        <v>0</v>
      </c>
      <c r="L10" s="24" t="s">
        <v>8</v>
      </c>
      <c r="M10" s="13">
        <f>IF(L10="",0,IF(L10="優勝",[2]点数換算表!$B$4,IF(L10="準優勝",[2]点数換算表!$C$4,IF(L10="ベスト4",[2]点数換算表!$D$4,IF(L10="ベスト8",[2]点数換算表!$E$4,IF(L10="ベスト16",[2]点数換算表!$F$4,""))))))</f>
        <v>80</v>
      </c>
      <c r="N10" s="24" t="s">
        <v>7</v>
      </c>
      <c r="O10" s="13">
        <f>IF(N10="",0,IF(N10="優勝",[2]点数換算表!$B$5,IF(N10="準優勝",[2]点数換算表!$C$5,IF(N10="ベスト4",[2]点数換算表!$D$5,IF(N10="ベスト8",[2]点数換算表!$E$5,IF(N10="ベスト16",[2]点数換算表!$F$5,IF(N10="ベスト32",[2]点数換算表!$G$5,"")))))))</f>
        <v>100</v>
      </c>
      <c r="P10" s="24" t="s">
        <v>9</v>
      </c>
      <c r="Q10" s="13">
        <f>IF(P10="",0,IF(P10="優勝",[2]点数換算表!$B$6,IF(P10="準優勝",[2]点数換算表!$C$6,IF(P10="ベスト4",[2]点数換算表!$D$6,IF(P10="ベスト8",[2]点数換算表!$E$6,IF(P10="ベスト16",[2]点数換算表!$F$6,IF(P10="ベスト32",[2]点数換算表!$G$6,"")))))))</f>
        <v>300</v>
      </c>
      <c r="R10" s="15"/>
      <c r="S10" s="13">
        <f>IF(R10="",0,IF(R10="優勝",[2]点数換算表!$B$7,IF(R10="準優勝",[2]点数換算表!$C$7,IF(R10="ベスト4",[2]点数換算表!$D$7,IF(R10="ベスト8",[2]点数換算表!$E$7,[2]点数換算表!$F$7)))))</f>
        <v>0</v>
      </c>
      <c r="T10" s="15"/>
      <c r="U10" s="13">
        <f>IF(T10="",0,IF(T10="優勝",[2]点数換算表!$B$8,IF(T10="準優勝",[2]点数換算表!$C$8,IF(T10="ベスト4",[2]点数換算表!$D$8,IF(T10="ベスト8",[2]点数換算表!$E$8,[2]点数換算表!$F$8)))))</f>
        <v>0</v>
      </c>
      <c r="V10" s="15"/>
      <c r="W10" s="13">
        <f>IF(V10="",0,IF(V10="優勝",[2]点数換算表!$B$13,IF(V10="準優勝",[2]点数換算表!$C$13,IF(V10="ベスト4",[2]点数換算表!$D$13,[2]点数換算表!$E$13))))</f>
        <v>0</v>
      </c>
      <c r="X10" s="15"/>
      <c r="Y10" s="13">
        <f>IF(X10="",0,IF(X10="優勝",[2]点数換算表!$B$14,IF(X10="準優勝",[2]点数換算表!$C$14,IF(X10="ベスト4",[2]点数換算表!$D$14,[2]点数換算表!$E$14))))</f>
        <v>0</v>
      </c>
      <c r="Z10" s="24" t="s">
        <v>9</v>
      </c>
      <c r="AA10" s="13">
        <f>IF(Z10="",0,IF(Z10="優勝",[2]点数換算表!$B$15,IF(Z10="準優勝",[2]点数換算表!$C$15,IF(Z10="ベスト4",[2]点数換算表!$D$15,IF(Z10="ベスト8",[2]点数換算表!$E$15,IF(Z10="ベスト16",[2]点数換算表!$F$15,""))))))</f>
        <v>32</v>
      </c>
      <c r="AB10" s="24"/>
      <c r="AC10" s="13">
        <f>IF(AB10="",0,IF(AB10="優勝",[2]点数換算表!$B$16,IF(AB10="準優勝",[2]点数換算表!$C$16,IF(AB10="ベスト4",[2]点数換算表!$D$16,IF(AB10="ベスト8",[2]点数換算表!$E$16,IF(AB10="ベスト16",[2]点数換算表!$F$16,IF(AB10="ベスト32",[2]点数換算表!$G$16,"")))))))</f>
        <v>0</v>
      </c>
      <c r="AD10" s="24" t="s">
        <v>7</v>
      </c>
      <c r="AE10" s="13">
        <f>IF(AD10="",0,IF(AD10="優勝",[2]点数換算表!$B$17,IF(AD10="準優勝",[2]点数換算表!$C$17,IF(AD10="ベスト4",[2]点数換算表!$D$17,IF(AD10="ベスト8",[2]点数換算表!$E$17,IF(AD10="ベスト16",[2]点数換算表!$F$17,IF(AD10="ベスト32",[2]点数換算表!$G$17,"")))))))</f>
        <v>160</v>
      </c>
      <c r="AF10" s="15"/>
      <c r="AG10" s="13">
        <f>IF(AF10="",0,IF(AF10="優勝",[2]点数換算表!$B$18,IF(AF10="準優勝",[2]点数換算表!$C$18,IF(AF10="ベスト4",[2]点数換算表!$D$18,IF(AF10="ベスト8",[2]点数換算表!$E$18,[2]点数換算表!$F$18)))))</f>
        <v>0</v>
      </c>
      <c r="AH10" s="15"/>
      <c r="AI10" s="13">
        <f>IF(AH10="",0,IF(AH10="優勝",[2]点数換算表!$B$19,IF(AH10="準優勝",[2]点数換算表!$C$19,IF(AH10="ベスト4",[2]点数換算表!$D$19,IF(AH10="ベスト8",[2]点数換算表!$E$19,[2]点数換算表!$F$19)))))</f>
        <v>0</v>
      </c>
    </row>
    <row r="11" spans="1:35">
      <c r="A11" s="13">
        <v>8</v>
      </c>
      <c r="B11" s="24" t="s">
        <v>121</v>
      </c>
      <c r="C11" s="24" t="s">
        <v>61</v>
      </c>
      <c r="D11" s="24">
        <v>2</v>
      </c>
      <c r="E11" s="16" t="s">
        <v>177</v>
      </c>
      <c r="F11" s="26" t="s">
        <v>539</v>
      </c>
      <c r="G11" s="13">
        <f t="shared" si="0"/>
        <v>646</v>
      </c>
      <c r="H11" s="15"/>
      <c r="I11" s="13">
        <f>IF(H11="",0,IF(H11="優勝",[2]点数換算表!$B$2,IF(H11="準優勝",[2]点数換算表!$C$2,IF(H11="ベスト4",[2]点数換算表!$D$2,[2]点数換算表!$E$2))))</f>
        <v>0</v>
      </c>
      <c r="J11" s="15"/>
      <c r="K11" s="13">
        <f>IF(J11="",0,IF(J11="優勝",[2]点数換算表!$B$3,IF(J11="準優勝",[2]点数換算表!$C$3,IF(J11="ベスト4",[2]点数換算表!$D$3,[2]点数換算表!$E$3))))</f>
        <v>0</v>
      </c>
      <c r="L11" s="24" t="s">
        <v>10</v>
      </c>
      <c r="M11" s="13">
        <f>IF(L11="",0,IF(L11="優勝",[2]点数換算表!$B$4,IF(L11="準優勝",[2]点数換算表!$C$4,IF(L11="ベスト4",[2]点数換算表!$D$4,IF(L11="ベスト8",[2]点数換算表!$E$4,IF(L11="ベスト16",[2]点数換算表!$F$4,""))))))</f>
        <v>100</v>
      </c>
      <c r="N11" s="24" t="s">
        <v>8</v>
      </c>
      <c r="O11" s="13">
        <f>IF(N11="",0,IF(N11="優勝",[2]点数換算表!$B$5,IF(N11="準優勝",[2]点数換算表!$C$5,IF(N11="ベスト4",[2]点数換算表!$D$5,IF(N11="ベスト8",[2]点数換算表!$E$5,IF(N11="ベスト16",[2]点数換算表!$F$5,IF(N11="ベスト32",[2]点数換算表!$G$5,"")))))))</f>
        <v>250</v>
      </c>
      <c r="P11" s="24" t="s">
        <v>7</v>
      </c>
      <c r="Q11" s="13">
        <f>IF(P11="",0,IF(P11="優勝",[2]点数換算表!$B$6,IF(P11="準優勝",[2]点数換算表!$C$6,IF(P11="ベスト4",[2]点数換算表!$D$6,IF(P11="ベスト8",[2]点数換算表!$E$6,IF(P11="ベスト16",[2]点数換算表!$F$6,IF(P11="ベスト32",[2]点数換算表!$G$6,"")))))))</f>
        <v>200</v>
      </c>
      <c r="R11" s="15"/>
      <c r="S11" s="13">
        <f>IF(R11="",0,IF(R11="優勝",[2]点数換算表!$B$7,IF(R11="準優勝",[2]点数換算表!$C$7,IF(R11="ベスト4",[2]点数換算表!$D$7,IF(R11="ベスト8",[2]点数換算表!$E$7,[2]点数換算表!$F$7)))))</f>
        <v>0</v>
      </c>
      <c r="T11" s="15"/>
      <c r="U11" s="13">
        <f>IF(T11="",0,IF(T11="優勝",[2]点数換算表!$B$8,IF(T11="準優勝",[2]点数換算表!$C$8,IF(T11="ベスト4",[2]点数換算表!$D$8,IF(T11="ベスト8",[2]点数換算表!$E$8,[2]点数換算表!$F$8)))))</f>
        <v>0</v>
      </c>
      <c r="V11" s="15"/>
      <c r="W11" s="13">
        <f>IF(V11="",0,IF(V11="優勝",[2]点数換算表!$B$13,IF(V11="準優勝",[2]点数換算表!$C$13,IF(V11="ベスト4",[2]点数換算表!$D$13,[2]点数換算表!$E$13))))</f>
        <v>0</v>
      </c>
      <c r="X11" s="15"/>
      <c r="Y11" s="13">
        <f>IF(X11="",0,IF(X11="優勝",[2]点数換算表!$B$14,IF(X11="準優勝",[2]点数換算表!$C$14,IF(X11="ベスト4",[2]点数換算表!$D$14,[2]点数換算表!$E$14))))</f>
        <v>0</v>
      </c>
      <c r="Z11" s="24" t="s">
        <v>7</v>
      </c>
      <c r="AA11" s="13">
        <f>IF(Z11="",0,IF(Z11="優勝",[2]点数換算表!$B$15,IF(Z11="準優勝",[2]点数換算表!$C$15,IF(Z11="ベスト4",[2]点数換算表!$D$15,IF(Z11="ベスト8",[2]点数換算表!$E$15,IF(Z11="ベスト16",[2]点数換算表!$F$15,""))))))</f>
        <v>16</v>
      </c>
      <c r="AB11" s="24"/>
      <c r="AC11" s="13">
        <f>IF(AB11="",0,IF(AB11="優勝",[2]点数換算表!$B$16,IF(AB11="準優勝",[2]点数換算表!$C$16,IF(AB11="ベスト4",[2]点数換算表!$D$16,IF(AB11="ベスト8",[2]点数換算表!$E$16,IF(AB11="ベスト16",[2]点数換算表!$F$16,IF(AB11="ベスト32",[2]点数換算表!$G$16,"")))))))</f>
        <v>0</v>
      </c>
      <c r="AD11" s="24" t="s">
        <v>135</v>
      </c>
      <c r="AE11" s="13">
        <f>IF(AD11="",0,IF(AD11="優勝",[2]点数換算表!$B$17,IF(AD11="準優勝",[2]点数換算表!$C$17,IF(AD11="ベスト4",[2]点数換算表!$D$17,IF(AD11="ベスト8",[2]点数換算表!$E$17,IF(AD11="ベスト16",[2]点数換算表!$F$17,IF(AD11="ベスト32",[2]点数換算表!$G$17,"")))))))</f>
        <v>80</v>
      </c>
      <c r="AF11" s="15"/>
      <c r="AG11" s="13">
        <f>IF(AF11="",0,IF(AF11="優勝",[2]点数換算表!$B$18,IF(AF11="準優勝",[2]点数換算表!$C$18,IF(AF11="ベスト4",[2]点数換算表!$D$18,IF(AF11="ベスト8",[2]点数換算表!$E$18,[2]点数換算表!$F$18)))))</f>
        <v>0</v>
      </c>
      <c r="AH11" s="15"/>
      <c r="AI11" s="13">
        <f>IF(AH11="",0,IF(AH11="優勝",[2]点数換算表!$B$19,IF(AH11="準優勝",[2]点数換算表!$C$19,IF(AH11="ベスト4",[2]点数換算表!$D$19,IF(AH11="ベスト8",[2]点数換算表!$E$19,[2]点数換算表!$F$19)))))</f>
        <v>0</v>
      </c>
    </row>
    <row r="12" spans="1:35">
      <c r="A12" s="13">
        <v>9</v>
      </c>
      <c r="B12" s="24" t="s">
        <v>120</v>
      </c>
      <c r="C12" s="24" t="s">
        <v>61</v>
      </c>
      <c r="D12" s="24">
        <v>3</v>
      </c>
      <c r="E12" s="16" t="s">
        <v>177</v>
      </c>
      <c r="F12" s="26" t="s">
        <v>539</v>
      </c>
      <c r="G12" s="13">
        <f t="shared" si="0"/>
        <v>646</v>
      </c>
      <c r="H12" s="15"/>
      <c r="I12" s="13">
        <f>IF(H12="",0,IF(H12="優勝",[2]点数換算表!$B$2,IF(H12="準優勝",[2]点数換算表!$C$2,IF(H12="ベスト4",[2]点数換算表!$D$2,[2]点数換算表!$E$2))))</f>
        <v>0</v>
      </c>
      <c r="J12" s="15"/>
      <c r="K12" s="13">
        <f>IF(J12="",0,IF(J12="優勝",[2]点数換算表!$B$3,IF(J12="準優勝",[2]点数換算表!$C$3,IF(J12="ベスト4",[2]点数換算表!$D$3,[2]点数換算表!$E$3))))</f>
        <v>0</v>
      </c>
      <c r="L12" s="24" t="s">
        <v>10</v>
      </c>
      <c r="M12" s="13">
        <f>IF(L12="",0,IF(L12="優勝",[2]点数換算表!$B$4,IF(L12="準優勝",[2]点数換算表!$C$4,IF(L12="ベスト4",[2]点数換算表!$D$4,IF(L12="ベスト8",[2]点数換算表!$E$4,IF(L12="ベスト16",[2]点数換算表!$F$4,""))))))</f>
        <v>100</v>
      </c>
      <c r="N12" s="24" t="s">
        <v>8</v>
      </c>
      <c r="O12" s="13">
        <f>IF(N12="",0,IF(N12="優勝",[2]点数換算表!$B$5,IF(N12="準優勝",[2]点数換算表!$C$5,IF(N12="ベスト4",[2]点数換算表!$D$5,IF(N12="ベスト8",[2]点数換算表!$E$5,IF(N12="ベスト16",[2]点数換算表!$F$5,IF(N12="ベスト32",[2]点数換算表!$G$5,"")))))))</f>
        <v>250</v>
      </c>
      <c r="P12" s="24" t="s">
        <v>7</v>
      </c>
      <c r="Q12" s="13">
        <f>IF(P12="",0,IF(P12="優勝",[2]点数換算表!$B$6,IF(P12="準優勝",[2]点数換算表!$C$6,IF(P12="ベスト4",[2]点数換算表!$D$6,IF(P12="ベスト8",[2]点数換算表!$E$6,IF(P12="ベスト16",[2]点数換算表!$F$6,IF(P12="ベスト32",[2]点数換算表!$G$6,"")))))))</f>
        <v>200</v>
      </c>
      <c r="R12" s="15"/>
      <c r="S12" s="13">
        <f>IF(R12="",0,IF(R12="優勝",[2]点数換算表!$B$7,IF(R12="準優勝",[2]点数換算表!$C$7,IF(R12="ベスト4",[2]点数換算表!$D$7,IF(R12="ベスト8",[2]点数換算表!$E$7,[2]点数換算表!$F$7)))))</f>
        <v>0</v>
      </c>
      <c r="T12" s="15"/>
      <c r="U12" s="13">
        <f>IF(T12="",0,IF(T12="優勝",[2]点数換算表!$B$8,IF(T12="準優勝",[2]点数換算表!$C$8,IF(T12="ベスト4",[2]点数換算表!$D$8,IF(T12="ベスト8",[2]点数換算表!$E$8,[2]点数換算表!$F$8)))))</f>
        <v>0</v>
      </c>
      <c r="V12" s="15"/>
      <c r="W12" s="13">
        <f>IF(V12="",0,IF(V12="優勝",[2]点数換算表!$B$13,IF(V12="準優勝",[2]点数換算表!$C$13,IF(V12="ベスト4",[2]点数換算表!$D$13,[2]点数換算表!$E$13))))</f>
        <v>0</v>
      </c>
      <c r="X12" s="15"/>
      <c r="Y12" s="13">
        <f>IF(X12="",0,IF(X12="優勝",[2]点数換算表!$B$14,IF(X12="準優勝",[2]点数換算表!$C$14,IF(X12="ベスト4",[2]点数換算表!$D$14,[2]点数換算表!$E$14))))</f>
        <v>0</v>
      </c>
      <c r="Z12" s="24" t="s">
        <v>7</v>
      </c>
      <c r="AA12" s="13">
        <f>IF(Z12="",0,IF(Z12="優勝",[2]点数換算表!$B$15,IF(Z12="準優勝",[2]点数換算表!$C$15,IF(Z12="ベスト4",[2]点数換算表!$D$15,IF(Z12="ベスト8",[2]点数換算表!$E$15,IF(Z12="ベスト16",[2]点数換算表!$F$15,""))))))</f>
        <v>16</v>
      </c>
      <c r="AB12" s="24"/>
      <c r="AC12" s="13">
        <f>IF(AB12="",0,IF(AB12="優勝",[2]点数換算表!$B$16,IF(AB12="準優勝",[2]点数換算表!$C$16,IF(AB12="ベスト4",[2]点数換算表!$D$16,IF(AB12="ベスト8",[2]点数換算表!$E$16,IF(AB12="ベスト16",[2]点数換算表!$F$16,IF(AB12="ベスト32",[2]点数換算表!$G$16,"")))))))</f>
        <v>0</v>
      </c>
      <c r="AD12" s="24" t="s">
        <v>135</v>
      </c>
      <c r="AE12" s="13">
        <f>IF(AD12="",0,IF(AD12="優勝",[2]点数換算表!$B$17,IF(AD12="準優勝",[2]点数換算表!$C$17,IF(AD12="ベスト4",[2]点数換算表!$D$17,IF(AD12="ベスト8",[2]点数換算表!$E$17,IF(AD12="ベスト16",[2]点数換算表!$F$17,IF(AD12="ベスト32",[2]点数換算表!$G$17,"")))))))</f>
        <v>80</v>
      </c>
      <c r="AF12" s="15"/>
      <c r="AG12" s="13">
        <f>IF(AF12="",0,IF(AF12="優勝",[2]点数換算表!$B$18,IF(AF12="準優勝",[2]点数換算表!$C$18,IF(AF12="ベスト4",[2]点数換算表!$D$18,IF(AF12="ベスト8",[2]点数換算表!$E$18,[2]点数換算表!$F$18)))))</f>
        <v>0</v>
      </c>
      <c r="AH12" s="15"/>
      <c r="AI12" s="13">
        <f>IF(AH12="",0,IF(AH12="優勝",[2]点数換算表!$B$19,IF(AH12="準優勝",[2]点数換算表!$C$19,IF(AH12="ベスト4",[2]点数換算表!$D$19,IF(AH12="ベスト8",[2]点数換算表!$E$19,[2]点数換算表!$F$19)))))</f>
        <v>0</v>
      </c>
    </row>
    <row r="13" spans="1:35">
      <c r="A13" s="13">
        <v>10</v>
      </c>
      <c r="B13" s="24" t="s">
        <v>236</v>
      </c>
      <c r="C13" s="24" t="s">
        <v>202</v>
      </c>
      <c r="D13" s="24">
        <v>2</v>
      </c>
      <c r="E13" s="18" t="s">
        <v>179</v>
      </c>
      <c r="F13" s="27" t="s">
        <v>540</v>
      </c>
      <c r="G13" s="13">
        <f t="shared" si="0"/>
        <v>546</v>
      </c>
      <c r="H13" s="15"/>
      <c r="I13" s="13">
        <f>IF(H13="",0,IF(H13="優勝",[2]点数換算表!$B$2,IF(H13="準優勝",[2]点数換算表!$C$2,IF(H13="ベスト4",[2]点数換算表!$D$2,[2]点数換算表!$E$2))))</f>
        <v>0</v>
      </c>
      <c r="J13" s="15"/>
      <c r="K13" s="13">
        <f>IF(J13="",0,IF(J13="優勝",[2]点数換算表!$B$3,IF(J13="準優勝",[2]点数換算表!$C$3,IF(J13="ベスト4",[2]点数換算表!$D$3,[2]点数換算表!$E$3))))</f>
        <v>0</v>
      </c>
      <c r="L13" s="24" t="s">
        <v>7</v>
      </c>
      <c r="M13" s="13">
        <f>IF(L13="",0,IF(L13="優勝",[2]点数換算表!$B$4,IF(L13="準優勝",[2]点数換算表!$C$4,IF(L13="ベスト4",[2]点数換算表!$D$4,IF(L13="ベスト8",[2]点数換算表!$E$4,IF(L13="ベスト16",[2]点数換算表!$F$4,""))))))</f>
        <v>20</v>
      </c>
      <c r="N13" s="24" t="s">
        <v>135</v>
      </c>
      <c r="O13" s="13">
        <f>IF(N13="",0,IF(N13="優勝",[2]点数換算表!$B$5,IF(N13="準優勝",[2]点数換算表!$C$5,IF(N13="ベスト4",[2]点数換算表!$D$5,IF(N13="ベスト8",[2]点数換算表!$E$5,IF(N13="ベスト16",[2]点数換算表!$F$5,IF(N13="ベスト32",[2]点数換算表!$G$5,"")))))))</f>
        <v>50</v>
      </c>
      <c r="P13" s="24" t="s">
        <v>135</v>
      </c>
      <c r="Q13" s="13">
        <f>IF(P13="",0,IF(P13="優勝",[2]点数換算表!$B$6,IF(P13="準優勝",[2]点数換算表!$C$6,IF(P13="ベスト4",[2]点数換算表!$D$6,IF(P13="ベスト8",[2]点数換算表!$E$6,IF(P13="ベスト16",[2]点数換算表!$F$6,IF(P13="ベスト32",[2]点数換算表!$G$6,"")))))))</f>
        <v>100</v>
      </c>
      <c r="R13" s="15"/>
      <c r="S13" s="13">
        <f>IF(R13="",0,IF(R13="優勝",[2]点数換算表!$B$7,IF(R13="準優勝",[2]点数換算表!$C$7,IF(R13="ベスト4",[2]点数換算表!$D$7,IF(R13="ベスト8",[2]点数換算表!$E$7,[2]点数換算表!$F$7)))))</f>
        <v>0</v>
      </c>
      <c r="T13" s="15"/>
      <c r="U13" s="13">
        <f>IF(T13="",0,IF(T13="優勝",[2]点数換算表!$B$8,IF(T13="準優勝",[2]点数換算表!$C$8,IF(T13="ベスト4",[2]点数換算表!$D$8,IF(T13="ベスト8",[2]点数換算表!$E$8,[2]点数換算表!$F$8)))))</f>
        <v>0</v>
      </c>
      <c r="V13" s="15"/>
      <c r="W13" s="13">
        <f>IF(V13="",0,IF(V13="優勝",[2]点数換算表!$B$13,IF(V13="準優勝",[2]点数換算表!$C$13,IF(V13="ベスト4",[2]点数換算表!$D$13,[2]点数換算表!$E$13))))</f>
        <v>0</v>
      </c>
      <c r="X13" s="15"/>
      <c r="Y13" s="13">
        <f>IF(X13="",0,IF(X13="優勝",[2]点数換算表!$B$14,IF(X13="準優勝",[2]点数換算表!$C$14,IF(X13="ベスト4",[2]点数換算表!$D$14,[2]点数換算表!$E$14))))</f>
        <v>0</v>
      </c>
      <c r="Z13" s="24" t="s">
        <v>7</v>
      </c>
      <c r="AA13" s="13">
        <f>IF(Z13="",0,IF(Z13="優勝",[2]点数換算表!$B$15,IF(Z13="準優勝",[2]点数換算表!$C$15,IF(Z13="ベスト4",[2]点数換算表!$D$15,IF(Z13="ベスト8",[2]点数換算表!$E$15,IF(Z13="ベスト16",[2]点数換算表!$F$15,""))))))</f>
        <v>16</v>
      </c>
      <c r="AB13" s="24" t="s">
        <v>9</v>
      </c>
      <c r="AC13" s="13">
        <f>IF(AB13="",0,IF(AB13="優勝",[2]点数換算表!$B$16,IF(AB13="準優勝",[2]点数換算表!$C$16,IF(AB13="ベスト4",[2]点数換算表!$D$16,IF(AB13="ベスト8",[2]点数換算表!$E$16,IF(AB13="ベスト16",[2]点数換算表!$F$16,IF(AB13="ベスト32",[2]点数換算表!$G$16,"")))))))</f>
        <v>120</v>
      </c>
      <c r="AD13" s="24" t="s">
        <v>9</v>
      </c>
      <c r="AE13" s="13">
        <f>IF(AD13="",0,IF(AD13="優勝",[2]点数換算表!$B$17,IF(AD13="準優勝",[2]点数換算表!$C$17,IF(AD13="ベスト4",[2]点数換算表!$D$17,IF(AD13="ベスト8",[2]点数換算表!$E$17,IF(AD13="ベスト16",[2]点数換算表!$F$17,IF(AD13="ベスト32",[2]点数換算表!$G$17,"")))))))</f>
        <v>240</v>
      </c>
      <c r="AF13" s="15"/>
      <c r="AG13" s="13">
        <f>IF(AF13="",0,IF(AF13="優勝",[2]点数換算表!$B$18,IF(AF13="準優勝",[2]点数換算表!$C$18,IF(AF13="ベスト4",[2]点数換算表!$D$18,IF(AF13="ベスト8",[2]点数換算表!$E$18,[2]点数換算表!$F$18)))))</f>
        <v>0</v>
      </c>
      <c r="AH13" s="15"/>
      <c r="AI13" s="13">
        <f>IF(AH13="",0,IF(AH13="優勝",[2]点数換算表!$B$19,IF(AH13="準優勝",[2]点数換算表!$C$19,IF(AH13="ベスト4",[2]点数換算表!$D$19,IF(AH13="ベスト8",[2]点数換算表!$E$19,[2]点数換算表!$F$19)))))</f>
        <v>0</v>
      </c>
    </row>
    <row r="14" spans="1:35">
      <c r="A14" s="13">
        <v>11</v>
      </c>
      <c r="B14" s="24" t="s">
        <v>349</v>
      </c>
      <c r="C14" s="24" t="s">
        <v>332</v>
      </c>
      <c r="D14" s="24">
        <v>3</v>
      </c>
      <c r="E14" s="21" t="s">
        <v>333</v>
      </c>
      <c r="F14" s="27" t="s">
        <v>540</v>
      </c>
      <c r="G14" s="13">
        <f t="shared" si="0"/>
        <v>530</v>
      </c>
      <c r="H14" s="15"/>
      <c r="I14" s="13">
        <f>IF(H14="",0,IF(H14="優勝",[2]点数換算表!$B$2,IF(H14="準優勝",[2]点数換算表!$C$2,IF(H14="ベスト4",[2]点数換算表!$D$2,[2]点数換算表!$E$2))))</f>
        <v>0</v>
      </c>
      <c r="J14" s="15"/>
      <c r="K14" s="13">
        <f>IF(J14="",0,IF(J14="優勝",[2]点数換算表!$B$3,IF(J14="準優勝",[2]点数換算表!$C$3,IF(J14="ベスト4",[2]点数換算表!$D$3,[2]点数換算表!$E$3))))</f>
        <v>0</v>
      </c>
      <c r="L14" s="24" t="s">
        <v>10</v>
      </c>
      <c r="M14" s="13">
        <f>IF(L14="",0,IF(L14="優勝",[2]点数換算表!$B$4,IF(L14="準優勝",[2]点数換算表!$C$4,IF(L14="ベスト4",[2]点数換算表!$D$4,IF(L14="ベスト8",[2]点数換算表!$E$4,IF(L14="ベスト16",[2]点数換算表!$F$4,""))))))</f>
        <v>100</v>
      </c>
      <c r="N14" s="24" t="s">
        <v>9</v>
      </c>
      <c r="O14" s="13">
        <f>IF(N14="",0,IF(N14="優勝",[2]点数換算表!$B$5,IF(N14="準優勝",[2]点数換算表!$C$5,IF(N14="ベスト4",[2]点数換算表!$D$5,IF(N14="ベスト8",[2]点数換算表!$E$5,IF(N14="ベスト16",[2]点数換算表!$F$5,IF(N14="ベスト32",[2]点数換算表!$G$5,"")))))))</f>
        <v>150</v>
      </c>
      <c r="P14" s="24" t="s">
        <v>7</v>
      </c>
      <c r="Q14" s="13">
        <f>IF(P14="",0,IF(P14="優勝",[2]点数換算表!$B$6,IF(P14="準優勝",[2]点数換算表!$C$6,IF(P14="ベスト4",[2]点数換算表!$D$6,IF(P14="ベスト8",[2]点数換算表!$E$6,IF(P14="ベスト16",[2]点数換算表!$F$6,IF(P14="ベスト32",[2]点数換算表!$G$6,"")))))))</f>
        <v>200</v>
      </c>
      <c r="R14" s="15"/>
      <c r="S14" s="13">
        <f>IF(R14="",0,IF(R14="優勝",[2]点数換算表!$B$7,IF(R14="準優勝",[2]点数換算表!$C$7,IF(R14="ベスト4",[2]点数換算表!$D$7,IF(R14="ベスト8",[2]点数換算表!$E$7,[2]点数換算表!$F$7)))))</f>
        <v>0</v>
      </c>
      <c r="T14" s="15"/>
      <c r="U14" s="13">
        <f>IF(T14="",0,IF(T14="優勝",[2]点数換算表!$B$8,IF(T14="準優勝",[2]点数換算表!$C$8,IF(T14="ベスト4",[2]点数換算表!$D$8,IF(T14="ベスト8",[2]点数換算表!$E$8,[2]点数換算表!$F$8)))))</f>
        <v>0</v>
      </c>
      <c r="V14" s="15"/>
      <c r="W14" s="13">
        <f>IF(V14="",0,IF(V14="優勝",[2]点数換算表!$B$13,IF(V14="準優勝",[2]点数換算表!$C$13,IF(V14="ベスト4",[2]点数換算表!$D$13,[2]点数換算表!$E$13))))</f>
        <v>0</v>
      </c>
      <c r="X14" s="15"/>
      <c r="Y14" s="13">
        <f>IF(X14="",0,IF(X14="優勝",[2]点数換算表!$B$14,IF(X14="準優勝",[2]点数換算表!$C$14,IF(X14="ベスト4",[2]点数換算表!$D$14,[2]点数換算表!$E$14))))</f>
        <v>0</v>
      </c>
      <c r="Z14" s="24" t="s">
        <v>10</v>
      </c>
      <c r="AA14" s="13">
        <f>IF(Z14="",0,IF(Z14="優勝",[2]点数換算表!$B$15,IF(Z14="準優勝",[2]点数換算表!$C$15,IF(Z14="ベスト4",[2]点数換算表!$D$15,IF(Z14="ベスト8",[2]点数換算表!$E$15,IF(Z14="ベスト16",[2]点数換算表!$F$15,""))))))</f>
        <v>80</v>
      </c>
      <c r="AB14" s="24"/>
      <c r="AC14" s="13">
        <f>IF(AB14="",0,IF(AB14="優勝",[2]点数換算表!$B$16,IF(AB14="準優勝",[2]点数換算表!$C$16,IF(AB14="ベスト4",[2]点数換算表!$D$16,IF(AB14="ベスト8",[2]点数換算表!$E$16,IF(AB14="ベスト16",[2]点数換算表!$F$16,IF(AB14="ベスト32",[2]点数換算表!$G$16,"")))))))</f>
        <v>0</v>
      </c>
      <c r="AD14" s="24"/>
      <c r="AE14" s="13">
        <f>IF(AD14="",0,IF(AD14="優勝",[2]点数換算表!$B$17,IF(AD14="準優勝",[2]点数換算表!$C$17,IF(AD14="ベスト4",[2]点数換算表!$D$17,IF(AD14="ベスト8",[2]点数換算表!$E$17,IF(AD14="ベスト16",[2]点数換算表!$F$17,IF(AD14="ベスト32",[2]点数換算表!$G$17,"")))))))</f>
        <v>0</v>
      </c>
      <c r="AF14" s="15"/>
      <c r="AG14" s="13">
        <f>IF(AF14="",0,IF(AF14="優勝",[2]点数換算表!$B$18,IF(AF14="準優勝",[2]点数換算表!$C$18,IF(AF14="ベスト4",[2]点数換算表!$D$18,IF(AF14="ベスト8",[2]点数換算表!$E$18,[2]点数換算表!$F$18)))))</f>
        <v>0</v>
      </c>
      <c r="AH14" s="15"/>
      <c r="AI14" s="13">
        <f>IF(AH14="",0,IF(AH14="優勝",[2]点数換算表!$B$19,IF(AH14="準優勝",[2]点数換算表!$C$19,IF(AH14="ベスト4",[2]点数換算表!$D$19,IF(AH14="ベスト8",[2]点数換算表!$E$19,[2]点数換算表!$F$19)))))</f>
        <v>0</v>
      </c>
    </row>
    <row r="15" spans="1:35">
      <c r="A15" s="13">
        <v>12</v>
      </c>
      <c r="B15" s="24" t="s">
        <v>354</v>
      </c>
      <c r="C15" s="24" t="s">
        <v>332</v>
      </c>
      <c r="D15" s="24">
        <v>3</v>
      </c>
      <c r="E15" s="21" t="s">
        <v>333</v>
      </c>
      <c r="F15" s="27" t="s">
        <v>540</v>
      </c>
      <c r="G15" s="13">
        <f t="shared" si="0"/>
        <v>530</v>
      </c>
      <c r="H15" s="15"/>
      <c r="I15" s="13">
        <f>IF(H15="",0,IF(H15="優勝",[2]点数換算表!$B$2,IF(H15="準優勝",[2]点数換算表!$C$2,IF(H15="ベスト4",[2]点数換算表!$D$2,[2]点数換算表!$E$2))))</f>
        <v>0</v>
      </c>
      <c r="J15" s="15"/>
      <c r="K15" s="13">
        <f>IF(J15="",0,IF(J15="優勝",[2]点数換算表!$B$3,IF(J15="準優勝",[2]点数換算表!$C$3,IF(J15="ベスト4",[2]点数換算表!$D$3,[2]点数換算表!$E$3))))</f>
        <v>0</v>
      </c>
      <c r="L15" s="24" t="s">
        <v>10</v>
      </c>
      <c r="M15" s="13">
        <f>IF(L15="",0,IF(L15="優勝",[2]点数換算表!$B$4,IF(L15="準優勝",[2]点数換算表!$C$4,IF(L15="ベスト4",[2]点数換算表!$D$4,IF(L15="ベスト8",[2]点数換算表!$E$4,IF(L15="ベスト16",[2]点数換算表!$F$4,""))))))</f>
        <v>100</v>
      </c>
      <c r="N15" s="24" t="s">
        <v>9</v>
      </c>
      <c r="O15" s="13">
        <f>IF(N15="",0,IF(N15="優勝",[2]点数換算表!$B$5,IF(N15="準優勝",[2]点数換算表!$C$5,IF(N15="ベスト4",[2]点数換算表!$D$5,IF(N15="ベスト8",[2]点数換算表!$E$5,IF(N15="ベスト16",[2]点数換算表!$F$5,IF(N15="ベスト32",[2]点数換算表!$G$5,"")))))))</f>
        <v>150</v>
      </c>
      <c r="P15" s="24" t="s">
        <v>7</v>
      </c>
      <c r="Q15" s="13">
        <f>IF(P15="",0,IF(P15="優勝",[2]点数換算表!$B$6,IF(P15="準優勝",[2]点数換算表!$C$6,IF(P15="ベスト4",[2]点数換算表!$D$6,IF(P15="ベスト8",[2]点数換算表!$E$6,IF(P15="ベスト16",[2]点数換算表!$F$6,IF(P15="ベスト32",[2]点数換算表!$G$6,"")))))))</f>
        <v>200</v>
      </c>
      <c r="R15" s="15"/>
      <c r="S15" s="13">
        <f>IF(R15="",0,IF(R15="優勝",[2]点数換算表!$B$7,IF(R15="準優勝",[2]点数換算表!$C$7,IF(R15="ベスト4",[2]点数換算表!$D$7,IF(R15="ベスト8",[2]点数換算表!$E$7,[2]点数換算表!$F$7)))))</f>
        <v>0</v>
      </c>
      <c r="T15" s="15"/>
      <c r="U15" s="13">
        <f>IF(T15="",0,IF(T15="優勝",[2]点数換算表!$B$8,IF(T15="準優勝",[2]点数換算表!$C$8,IF(T15="ベスト4",[2]点数換算表!$D$8,IF(T15="ベスト8",[2]点数換算表!$E$8,[2]点数換算表!$F$8)))))</f>
        <v>0</v>
      </c>
      <c r="V15" s="15"/>
      <c r="W15" s="13">
        <f>IF(V15="",0,IF(V15="優勝",[2]点数換算表!$B$13,IF(V15="準優勝",[2]点数換算表!$C$13,IF(V15="ベスト4",[2]点数換算表!$D$13,[2]点数換算表!$E$13))))</f>
        <v>0</v>
      </c>
      <c r="X15" s="15"/>
      <c r="Y15" s="13">
        <f>IF(X15="",0,IF(X15="優勝",[2]点数換算表!$B$14,IF(X15="準優勝",[2]点数換算表!$C$14,IF(X15="ベスト4",[2]点数換算表!$D$14,[2]点数換算表!$E$14))))</f>
        <v>0</v>
      </c>
      <c r="Z15" s="24" t="s">
        <v>10</v>
      </c>
      <c r="AA15" s="13">
        <f>IF(Z15="",0,IF(Z15="優勝",[2]点数換算表!$B$15,IF(Z15="準優勝",[2]点数換算表!$C$15,IF(Z15="ベスト4",[2]点数換算表!$D$15,IF(Z15="ベスト8",[2]点数換算表!$E$15,IF(Z15="ベスト16",[2]点数換算表!$F$15,""))))))</f>
        <v>80</v>
      </c>
      <c r="AB15" s="24"/>
      <c r="AC15" s="13">
        <f>IF(AB15="",0,IF(AB15="優勝",[2]点数換算表!$B$16,IF(AB15="準優勝",[2]点数換算表!$C$16,IF(AB15="ベスト4",[2]点数換算表!$D$16,IF(AB15="ベスト8",[2]点数換算表!$E$16,IF(AB15="ベスト16",[2]点数換算表!$F$16,IF(AB15="ベスト32",[2]点数換算表!$G$16,"")))))))</f>
        <v>0</v>
      </c>
      <c r="AD15" s="24"/>
      <c r="AE15" s="13">
        <f>IF(AD15="",0,IF(AD15="優勝",[2]点数換算表!$B$17,IF(AD15="準優勝",[2]点数換算表!$C$17,IF(AD15="ベスト4",[2]点数換算表!$D$17,IF(AD15="ベスト8",[2]点数換算表!$E$17,IF(AD15="ベスト16",[2]点数換算表!$F$17,IF(AD15="ベスト32",[2]点数換算表!$G$17,"")))))))</f>
        <v>0</v>
      </c>
      <c r="AF15" s="15"/>
      <c r="AG15" s="13">
        <f>IF(AF15="",0,IF(AF15="優勝",[2]点数換算表!$B$18,IF(AF15="準優勝",[2]点数換算表!$C$18,IF(AF15="ベスト4",[2]点数換算表!$D$18,IF(AF15="ベスト8",[2]点数換算表!$E$18,[2]点数換算表!$F$18)))))</f>
        <v>0</v>
      </c>
      <c r="AH15" s="15"/>
      <c r="AI15" s="13">
        <f>IF(AH15="",0,IF(AH15="優勝",[2]点数換算表!$B$19,IF(AH15="準優勝",[2]点数換算表!$C$19,IF(AH15="ベスト4",[2]点数換算表!$D$19,IF(AH15="ベスト8",[2]点数換算表!$E$19,[2]点数換算表!$F$19)))))</f>
        <v>0</v>
      </c>
    </row>
    <row r="16" spans="1:35">
      <c r="A16" s="13">
        <v>13</v>
      </c>
      <c r="B16" s="24" t="s">
        <v>93</v>
      </c>
      <c r="C16" s="24" t="s">
        <v>44</v>
      </c>
      <c r="D16" s="24">
        <v>2</v>
      </c>
      <c r="E16" s="16" t="s">
        <v>177</v>
      </c>
      <c r="F16" s="26" t="s">
        <v>539</v>
      </c>
      <c r="G16" s="13">
        <f t="shared" si="0"/>
        <v>486</v>
      </c>
      <c r="H16" s="15"/>
      <c r="I16" s="13">
        <f>IF(H16="",0,IF(H16="優勝",[2]点数換算表!$B$2,IF(H16="準優勝",[2]点数換算表!$C$2,IF(H16="ベスト4",[2]点数換算表!$D$2,[2]点数換算表!$E$2))))</f>
        <v>0</v>
      </c>
      <c r="J16" s="15"/>
      <c r="K16" s="13">
        <f>IF(J16="",0,IF(J16="優勝",[2]点数換算表!$B$3,IF(J16="準優勝",[2]点数換算表!$C$3,IF(J16="ベスト4",[2]点数換算表!$D$3,[2]点数換算表!$E$3))))</f>
        <v>0</v>
      </c>
      <c r="L16" s="24" t="s">
        <v>6</v>
      </c>
      <c r="M16" s="13">
        <f>IF(L16="",0,IF(L16="優勝",[2]点数換算表!$B$4,IF(L16="準優勝",[2]点数換算表!$C$4,IF(L16="ベスト4",[2]点数換算表!$D$4,IF(L16="ベスト8",[2]点数換算表!$E$4,IF(L16="ベスト16",[2]点数換算表!$F$4,""))))))</f>
        <v>60</v>
      </c>
      <c r="N16" s="24" t="s">
        <v>135</v>
      </c>
      <c r="O16" s="13">
        <f>IF(N16="",0,IF(N16="優勝",[2]点数換算表!$B$5,IF(N16="準優勝",[2]点数換算表!$C$5,IF(N16="ベスト4",[2]点数換算表!$D$5,IF(N16="ベスト8",[2]点数換算表!$E$5,IF(N16="ベスト16",[2]点数換算表!$F$5,IF(N16="ベスト32",[2]点数換算表!$G$5,"")))))))</f>
        <v>50</v>
      </c>
      <c r="P16" s="24" t="s">
        <v>7</v>
      </c>
      <c r="Q16" s="13">
        <f>IF(P16="",0,IF(P16="優勝",[2]点数換算表!$B$6,IF(P16="準優勝",[2]点数換算表!$C$6,IF(P16="ベスト4",[2]点数換算表!$D$6,IF(P16="ベスト8",[2]点数換算表!$E$6,IF(P16="ベスト16",[2]点数換算表!$F$6,IF(P16="ベスト32",[2]点数換算表!$G$6,"")))))))</f>
        <v>200</v>
      </c>
      <c r="R16" s="15"/>
      <c r="S16" s="13">
        <f>IF(R16="",0,IF(R16="優勝",[2]点数換算表!$B$7,IF(R16="準優勝",[2]点数換算表!$C$7,IF(R16="ベスト4",[2]点数換算表!$D$7,IF(R16="ベスト8",[2]点数換算表!$E$7,[2]点数換算表!$F$7)))))</f>
        <v>0</v>
      </c>
      <c r="T16" s="15"/>
      <c r="U16" s="13">
        <f>IF(T16="",0,IF(T16="優勝",[2]点数換算表!$B$8,IF(T16="準優勝",[2]点数換算表!$C$8,IF(T16="ベスト4",[2]点数換算表!$D$8,IF(T16="ベスト8",[2]点数換算表!$E$8,[2]点数換算表!$F$8)))))</f>
        <v>0</v>
      </c>
      <c r="V16" s="15"/>
      <c r="W16" s="13">
        <f>IF(V16="",0,IF(V16="優勝",[2]点数換算表!$B$13,IF(V16="準優勝",[2]点数換算表!$C$13,IF(V16="ベスト4",[2]点数換算表!$D$13,[2]点数換算表!$E$13))))</f>
        <v>0</v>
      </c>
      <c r="X16" s="15"/>
      <c r="Y16" s="13">
        <f>IF(X16="",0,IF(X16="優勝",[2]点数換算表!$B$14,IF(X16="準優勝",[2]点数換算表!$C$14,IF(X16="ベスト4",[2]点数換算表!$D$14,[2]点数換算表!$E$14))))</f>
        <v>0</v>
      </c>
      <c r="Z16" s="24" t="s">
        <v>7</v>
      </c>
      <c r="AA16" s="13">
        <f>IF(Z16="",0,IF(Z16="優勝",[2]点数換算表!$B$15,IF(Z16="準優勝",[2]点数換算表!$C$15,IF(Z16="ベスト4",[2]点数換算表!$D$15,IF(Z16="ベスト8",[2]点数換算表!$E$15,IF(Z16="ベスト16",[2]点数換算表!$F$15,""))))))</f>
        <v>16</v>
      </c>
      <c r="AB16" s="24" t="s">
        <v>6</v>
      </c>
      <c r="AC16" s="13">
        <f>IF(AB16="",0,IF(AB16="優勝",[2]点数換算表!$B$16,IF(AB16="準優勝",[2]点数換算表!$C$16,IF(AB16="ベスト4",[2]点数換算表!$D$16,IF(AB16="ベスト8",[2]点数換算表!$E$16,IF(AB16="ベスト16",[2]点数換算表!$F$16,IF(AB16="ベスト32",[2]点数換算表!$G$16,"")))))))</f>
        <v>160</v>
      </c>
      <c r="AD16" s="24"/>
      <c r="AE16" s="13">
        <f>IF(AD16="",0,IF(AD16="優勝",[2]点数換算表!$B$17,IF(AD16="準優勝",[2]点数換算表!$C$17,IF(AD16="ベスト4",[2]点数換算表!$D$17,IF(AD16="ベスト8",[2]点数換算表!$E$17,IF(AD16="ベスト16",[2]点数換算表!$F$17,IF(AD16="ベスト32",[2]点数換算表!$G$17,"")))))))</f>
        <v>0</v>
      </c>
      <c r="AF16" s="15"/>
      <c r="AG16" s="13">
        <f>IF(AF16="",0,IF(AF16="優勝",[2]点数換算表!$B$18,IF(AF16="準優勝",[2]点数換算表!$C$18,IF(AF16="ベスト4",[2]点数換算表!$D$18,IF(AF16="ベスト8",[2]点数換算表!$E$18,[2]点数換算表!$F$18)))))</f>
        <v>0</v>
      </c>
      <c r="AH16" s="15"/>
      <c r="AI16" s="13">
        <f>IF(AH16="",0,IF(AH16="優勝",[2]点数換算表!$B$19,IF(AH16="準優勝",[2]点数換算表!$C$19,IF(AH16="ベスト4",[2]点数換算表!$D$19,IF(AH16="ベスト8",[2]点数換算表!$E$19,[2]点数換算表!$F$19)))))</f>
        <v>0</v>
      </c>
    </row>
    <row r="17" spans="1:35">
      <c r="A17" s="13">
        <v>14</v>
      </c>
      <c r="B17" s="24" t="s">
        <v>487</v>
      </c>
      <c r="C17" s="24" t="s">
        <v>466</v>
      </c>
      <c r="D17" s="24">
        <v>3</v>
      </c>
      <c r="E17" s="25" t="s">
        <v>467</v>
      </c>
      <c r="F17" s="26" t="s">
        <v>539</v>
      </c>
      <c r="G17" s="13">
        <f t="shared" si="0"/>
        <v>482</v>
      </c>
      <c r="H17" s="15"/>
      <c r="I17" s="13">
        <f>IF(H17="",0,IF(H17="優勝",[2]点数換算表!$B$2,IF(H17="準優勝",[2]点数換算表!$C$2,IF(H17="ベスト4",[2]点数換算表!$D$2,[2]点数換算表!$E$2))))</f>
        <v>0</v>
      </c>
      <c r="J17" s="15"/>
      <c r="K17" s="13">
        <f>IF(J17="",0,IF(J17="優勝",[2]点数換算表!$B$3,IF(J17="準優勝",[2]点数換算表!$C$3,IF(J17="ベスト4",[2]点数換算表!$D$3,[2]点数換算表!$E$3))))</f>
        <v>0</v>
      </c>
      <c r="L17" s="24" t="s">
        <v>6</v>
      </c>
      <c r="M17" s="13">
        <f>IF(L17="",0,IF(L17="優勝",[2]点数換算表!$B$4,IF(L17="準優勝",[2]点数換算表!$C$4,IF(L17="ベスト4",[2]点数換算表!$D$4,IF(L17="ベスト8",[2]点数換算表!$E$4,IF(L17="ベスト16",[2]点数換算表!$F$4,""))))))</f>
        <v>60</v>
      </c>
      <c r="N17" s="24" t="s">
        <v>135</v>
      </c>
      <c r="O17" s="13">
        <f>IF(N17="",0,IF(N17="優勝",[2]点数換算表!$B$5,IF(N17="準優勝",[2]点数換算表!$C$5,IF(N17="ベスト4",[2]点数換算表!$D$5,IF(N17="ベスト8",[2]点数換算表!$E$5,IF(N17="ベスト16",[2]点数換算表!$F$5,IF(N17="ベスト32",[2]点数換算表!$G$5,"")))))))</f>
        <v>50</v>
      </c>
      <c r="P17" s="24" t="s">
        <v>135</v>
      </c>
      <c r="Q17" s="13">
        <f>IF(P17="",0,IF(P17="優勝",[2]点数換算表!$B$6,IF(P17="準優勝",[2]点数換算表!$C$6,IF(P17="ベスト4",[2]点数換算表!$D$6,IF(P17="ベスト8",[2]点数換算表!$E$6,IF(P17="ベスト16",[2]点数換算表!$F$6,IF(P17="ベスト32",[2]点数換算表!$G$6,"")))))))</f>
        <v>100</v>
      </c>
      <c r="R17" s="15"/>
      <c r="S17" s="13">
        <f>IF(R17="",0,IF(R17="優勝",[2]点数換算表!$B$7,IF(R17="準優勝",[2]点数換算表!$C$7,IF(R17="ベスト4",[2]点数換算表!$D$7,IF(R17="ベスト8",[2]点数換算表!$E$7,[2]点数換算表!$F$7)))))</f>
        <v>0</v>
      </c>
      <c r="T17" s="15"/>
      <c r="U17" s="13">
        <f>IF(T17="",0,IF(T17="優勝",[2]点数換算表!$B$8,IF(T17="準優勝",[2]点数換算表!$C$8,IF(T17="ベスト4",[2]点数換算表!$D$8,IF(T17="ベスト8",[2]点数換算表!$E$8,[2]点数換算表!$F$8)))))</f>
        <v>0</v>
      </c>
      <c r="V17" s="15"/>
      <c r="W17" s="13">
        <f>IF(V17="",0,IF(V17="優勝",[2]点数換算表!$B$13,IF(V17="準優勝",[2]点数換算表!$C$13,IF(V17="ベスト4",[2]点数換算表!$D$13,[2]点数換算表!$E$13))))</f>
        <v>0</v>
      </c>
      <c r="X17" s="15"/>
      <c r="Y17" s="13">
        <f>IF(X17="",0,IF(X17="優勝",[2]点数換算表!$B$14,IF(X17="準優勝",[2]点数換算表!$C$14,IF(X17="ベスト4",[2]点数換算表!$D$14,[2]点数換算表!$E$14))))</f>
        <v>0</v>
      </c>
      <c r="Z17" s="24" t="s">
        <v>9</v>
      </c>
      <c r="AA17" s="13">
        <f>IF(Z17="",0,IF(Z17="優勝",[2]点数換算表!$B$15,IF(Z17="準優勝",[2]点数換算表!$C$15,IF(Z17="ベスト4",[2]点数換算表!$D$15,IF(Z17="ベスト8",[2]点数換算表!$E$15,IF(Z17="ベスト16",[2]点数換算表!$F$15,""))))))</f>
        <v>32</v>
      </c>
      <c r="AB17" s="24" t="s">
        <v>7</v>
      </c>
      <c r="AC17" s="13">
        <f>IF(AB17="",0,IF(AB17="優勝",[2]点数換算表!$B$16,IF(AB17="準優勝",[2]点数換算表!$C$16,IF(AB17="ベスト4",[2]点数換算表!$D$16,IF(AB17="ベスト8",[2]点数換算表!$E$16,IF(AB17="ベスト16",[2]点数換算表!$F$16,IF(AB17="ベスト32",[2]点数換算表!$G$16,"")))))))</f>
        <v>80</v>
      </c>
      <c r="AD17" s="24" t="s">
        <v>7</v>
      </c>
      <c r="AE17" s="13">
        <f>IF(AD17="",0,IF(AD17="優勝",[2]点数換算表!$B$17,IF(AD17="準優勝",[2]点数換算表!$C$17,IF(AD17="ベスト4",[2]点数換算表!$D$17,IF(AD17="ベスト8",[2]点数換算表!$E$17,IF(AD17="ベスト16",[2]点数換算表!$F$17,IF(AD17="ベスト32",[2]点数換算表!$G$17,"")))))))</f>
        <v>160</v>
      </c>
      <c r="AF17" s="15"/>
      <c r="AG17" s="13">
        <f>IF(AF17="",0,IF(AF17="優勝",[2]点数換算表!$B$18,IF(AF17="準優勝",[2]点数換算表!$C$18,IF(AF17="ベスト4",[2]点数換算表!$D$18,IF(AF17="ベスト8",[2]点数換算表!$E$18,[2]点数換算表!$F$18)))))</f>
        <v>0</v>
      </c>
      <c r="AH17" s="15"/>
      <c r="AI17" s="13">
        <f>IF(AH17="",0,IF(AH17="優勝",[2]点数換算表!$B$19,IF(AH17="準優勝",[2]点数換算表!$C$19,IF(AH17="ベスト4",[2]点数換算表!$D$19,IF(AH17="ベスト8",[2]点数換算表!$E$19,[2]点数換算表!$F$19)))))</f>
        <v>0</v>
      </c>
    </row>
    <row r="18" spans="1:35">
      <c r="A18" s="13">
        <v>15</v>
      </c>
      <c r="B18" s="24" t="s">
        <v>259</v>
      </c>
      <c r="C18" s="24" t="s">
        <v>249</v>
      </c>
      <c r="D18" s="24">
        <v>3</v>
      </c>
      <c r="E18" s="19" t="s">
        <v>250</v>
      </c>
      <c r="F18" s="27" t="s">
        <v>540</v>
      </c>
      <c r="G18" s="13">
        <f t="shared" si="0"/>
        <v>460</v>
      </c>
      <c r="H18" s="15"/>
      <c r="I18" s="13">
        <f>IF(H18="",0,IF(H18="優勝",[2]点数換算表!$B$2,IF(H18="準優勝",[2]点数換算表!$C$2,IF(H18="ベスト4",[2]点数換算表!$D$2,[2]点数換算表!$E$2))))</f>
        <v>0</v>
      </c>
      <c r="J18" s="15"/>
      <c r="K18" s="13">
        <f>IF(J18="",0,IF(J18="優勝",[2]点数換算表!$B$3,IF(J18="準優勝",[2]点数換算表!$C$3,IF(J18="ベスト4",[2]点数換算表!$D$3,[2]点数換算表!$E$3))))</f>
        <v>0</v>
      </c>
      <c r="L18" s="24" t="s">
        <v>8</v>
      </c>
      <c r="M18" s="13">
        <f>IF(L18="",0,IF(L18="優勝",[2]点数換算表!$B$4,IF(L18="準優勝",[2]点数換算表!$C$4,IF(L18="ベスト4",[2]点数換算表!$D$4,IF(L18="ベスト8",[2]点数換算表!$E$4,IF(L18="ベスト16",[2]点数換算表!$F$4,""))))))</f>
        <v>80</v>
      </c>
      <c r="N18" s="24" t="s">
        <v>6</v>
      </c>
      <c r="O18" s="13">
        <f>IF(N18="",0,IF(N18="優勝",[2]点数換算表!$B$5,IF(N18="準優勝",[2]点数換算表!$C$5,IF(N18="ベスト4",[2]点数換算表!$D$5,IF(N18="ベスト8",[2]点数換算表!$E$5,IF(N18="ベスト16",[2]点数換算表!$F$5,IF(N18="ベスト32",[2]点数換算表!$G$5,"")))))))</f>
        <v>200</v>
      </c>
      <c r="P18" s="24" t="s">
        <v>135</v>
      </c>
      <c r="Q18" s="13">
        <f>IF(P18="",0,IF(P18="優勝",[2]点数換算表!$B$6,IF(P18="準優勝",[2]点数換算表!$C$6,IF(P18="ベスト4",[2]点数換算表!$D$6,IF(P18="ベスト8",[2]点数換算表!$E$6,IF(P18="ベスト16",[2]点数換算表!$F$6,IF(P18="ベスト32",[2]点数換算表!$G$6,"")))))))</f>
        <v>100</v>
      </c>
      <c r="R18" s="15"/>
      <c r="S18" s="13">
        <f>IF(R18="",0,IF(R18="優勝",[2]点数換算表!$B$7,IF(R18="準優勝",[2]点数換算表!$C$7,IF(R18="ベスト4",[2]点数換算表!$D$7,IF(R18="ベスト8",[2]点数換算表!$E$7,[2]点数換算表!$F$7)))))</f>
        <v>0</v>
      </c>
      <c r="T18" s="15"/>
      <c r="U18" s="13">
        <f>IF(T18="",0,IF(T18="優勝",[2]点数換算表!$B$8,IF(T18="準優勝",[2]点数換算表!$C$8,IF(T18="ベスト4",[2]点数換算表!$D$8,IF(T18="ベスト8",[2]点数換算表!$E$8,[2]点数換算表!$F$8)))))</f>
        <v>0</v>
      </c>
      <c r="V18" s="15"/>
      <c r="W18" s="13">
        <f>IF(V18="",0,IF(V18="優勝",[2]点数換算表!$B$13,IF(V18="準優勝",[2]点数換算表!$C$13,IF(V18="ベスト4",[2]点数換算表!$D$13,[2]点数換算表!$E$13))))</f>
        <v>0</v>
      </c>
      <c r="X18" s="15"/>
      <c r="Y18" s="13">
        <f>IF(X18="",0,IF(X18="優勝",[2]点数換算表!$B$14,IF(X18="準優勝",[2]点数換算表!$C$14,IF(X18="ベスト4",[2]点数換算表!$D$14,[2]点数換算表!$E$14))))</f>
        <v>0</v>
      </c>
      <c r="Z18" s="24" t="s">
        <v>10</v>
      </c>
      <c r="AA18" s="13">
        <f>IF(Z18="",0,IF(Z18="優勝",[2]点数換算表!$B$15,IF(Z18="準優勝",[2]点数換算表!$C$15,IF(Z18="ベスト4",[2]点数換算表!$D$15,IF(Z18="ベスト8",[2]点数換算表!$E$15,IF(Z18="ベスト16",[2]点数換算表!$F$15,""))))))</f>
        <v>80</v>
      </c>
      <c r="AB18" s="24"/>
      <c r="AC18" s="13">
        <f>IF(AB18="",0,IF(AB18="優勝",[2]点数換算表!$B$16,IF(AB18="準優勝",[2]点数換算表!$C$16,IF(AB18="ベスト4",[2]点数換算表!$D$16,IF(AB18="ベスト8",[2]点数換算表!$E$16,IF(AB18="ベスト16",[2]点数換算表!$F$16,IF(AB18="ベスト32",[2]点数換算表!$G$16,"")))))))</f>
        <v>0</v>
      </c>
      <c r="AD18" s="24"/>
      <c r="AE18" s="13">
        <f>IF(AD18="",0,IF(AD18="優勝",[2]点数換算表!$B$17,IF(AD18="準優勝",[2]点数換算表!$C$17,IF(AD18="ベスト4",[2]点数換算表!$D$17,IF(AD18="ベスト8",[2]点数換算表!$E$17,IF(AD18="ベスト16",[2]点数換算表!$F$17,IF(AD18="ベスト32",[2]点数換算表!$G$17,"")))))))</f>
        <v>0</v>
      </c>
      <c r="AF18" s="15"/>
      <c r="AG18" s="13">
        <f>IF(AF18="",0,IF(AF18="優勝",[2]点数換算表!$B$18,IF(AF18="準優勝",[2]点数換算表!$C$18,IF(AF18="ベスト4",[2]点数換算表!$D$18,IF(AF18="ベスト8",[2]点数換算表!$E$18,[2]点数換算表!$F$18)))))</f>
        <v>0</v>
      </c>
      <c r="AH18" s="15"/>
      <c r="AI18" s="13">
        <f>IF(AH18="",0,IF(AH18="優勝",[2]点数換算表!$B$19,IF(AH18="準優勝",[2]点数換算表!$C$19,IF(AH18="ベスト4",[2]点数換算表!$D$19,IF(AH18="ベスト8",[2]点数換算表!$E$19,[2]点数換算表!$F$19)))))</f>
        <v>0</v>
      </c>
    </row>
    <row r="19" spans="1:35">
      <c r="A19" s="13">
        <v>16</v>
      </c>
      <c r="B19" s="24" t="s">
        <v>204</v>
      </c>
      <c r="C19" s="24" t="s">
        <v>178</v>
      </c>
      <c r="D19" s="24">
        <v>3</v>
      </c>
      <c r="E19" s="18" t="s">
        <v>179</v>
      </c>
      <c r="F19" s="27" t="s">
        <v>540</v>
      </c>
      <c r="G19" s="13">
        <f t="shared" si="0"/>
        <v>450</v>
      </c>
      <c r="H19" s="15"/>
      <c r="I19" s="13">
        <f>IF(H19="",0,IF(H19="優勝",[2]点数換算表!$B$2,IF(H19="準優勝",[2]点数換算表!$C$2,IF(H19="ベスト4",[2]点数換算表!$D$2,[2]点数換算表!$E$2))))</f>
        <v>0</v>
      </c>
      <c r="J19" s="15"/>
      <c r="K19" s="13">
        <f>IF(J19="",0,IF(J19="優勝",[2]点数換算表!$B$3,IF(J19="準優勝",[2]点数換算表!$C$3,IF(J19="ベスト4",[2]点数換算表!$D$3,[2]点数換算表!$E$3))))</f>
        <v>0</v>
      </c>
      <c r="L19" s="24"/>
      <c r="M19" s="13">
        <f>IF(L19="",0,IF(L19="優勝",[2]点数換算表!$B$4,IF(L19="準優勝",[2]点数換算表!$C$4,IF(L19="ベスト4",[2]点数換算表!$D$4,IF(L19="ベスト8",[2]点数換算表!$E$4,IF(L19="ベスト16",[2]点数換算表!$F$4,""))))))</f>
        <v>0</v>
      </c>
      <c r="N19" s="24" t="s">
        <v>9</v>
      </c>
      <c r="O19" s="13">
        <f>IF(N19="",0,IF(N19="優勝",[2]点数換算表!$B$5,IF(N19="準優勝",[2]点数換算表!$C$5,IF(N19="ベスト4",[2]点数換算表!$D$5,IF(N19="ベスト8",[2]点数換算表!$E$5,IF(N19="ベスト16",[2]点数換算表!$F$5,IF(N19="ベスト32",[2]点数換算表!$G$5,"")))))))</f>
        <v>150</v>
      </c>
      <c r="P19" s="24" t="s">
        <v>135</v>
      </c>
      <c r="Q19" s="13">
        <f>IF(P19="",0,IF(P19="優勝",[2]点数換算表!$B$6,IF(P19="準優勝",[2]点数換算表!$C$6,IF(P19="ベスト4",[2]点数換算表!$D$6,IF(P19="ベスト8",[2]点数換算表!$E$6,IF(P19="ベスト16",[2]点数換算表!$F$6,IF(P19="ベスト32",[2]点数換算表!$G$6,"")))))))</f>
        <v>100</v>
      </c>
      <c r="R19" s="15"/>
      <c r="S19" s="13">
        <f>IF(R19="",0,IF(R19="優勝",[2]点数換算表!$B$7,IF(R19="準優勝",[2]点数換算表!$C$7,IF(R19="ベスト4",[2]点数換算表!$D$7,IF(R19="ベスト8",[2]点数換算表!$E$7,[2]点数換算表!$F$7)))))</f>
        <v>0</v>
      </c>
      <c r="T19" s="15"/>
      <c r="U19" s="13">
        <f>IF(T19="",0,IF(T19="優勝",[2]点数換算表!$B$8,IF(T19="準優勝",[2]点数換算表!$C$8,IF(T19="ベスト4",[2]点数換算表!$D$8,IF(T19="ベスト8",[2]点数換算表!$E$8,[2]点数換算表!$F$8)))))</f>
        <v>0</v>
      </c>
      <c r="V19" s="15"/>
      <c r="W19" s="13">
        <f>IF(V19="",0,IF(V19="優勝",[2]点数換算表!$B$13,IF(V19="準優勝",[2]点数換算表!$C$13,IF(V19="ベスト4",[2]点数換算表!$D$13,[2]点数換算表!$E$13))))</f>
        <v>0</v>
      </c>
      <c r="X19" s="15"/>
      <c r="Y19" s="13">
        <f>IF(X19="",0,IF(X19="優勝",[2]点数換算表!$B$14,IF(X19="準優勝",[2]点数換算表!$C$14,IF(X19="ベスト4",[2]点数換算表!$D$14,[2]点数換算表!$E$14))))</f>
        <v>0</v>
      </c>
      <c r="Z19" s="24"/>
      <c r="AA19" s="13">
        <f>IF(Z19="",0,IF(Z19="優勝",[2]点数換算表!$B$15,IF(Z19="準優勝",[2]点数換算表!$C$15,IF(Z19="ベスト4",[2]点数換算表!$D$15,IF(Z19="ベスト8",[2]点数換算表!$E$15,IF(Z19="ベスト16",[2]点数換算表!$F$15,""))))))</f>
        <v>0</v>
      </c>
      <c r="AB19" s="24" t="s">
        <v>135</v>
      </c>
      <c r="AC19" s="13">
        <f>IF(AB19="",0,IF(AB19="優勝",[2]点数換算表!$B$16,IF(AB19="準優勝",[2]点数換算表!$C$16,IF(AB19="ベスト4",[2]点数換算表!$D$16,IF(AB19="ベスト8",[2]点数換算表!$E$16,IF(AB19="ベスト16",[2]点数換算表!$F$16,IF(AB19="ベスト32",[2]点数換算表!$G$16,"")))))))</f>
        <v>40</v>
      </c>
      <c r="AD19" s="24" t="s">
        <v>7</v>
      </c>
      <c r="AE19" s="13">
        <f>IF(AD19="",0,IF(AD19="優勝",[2]点数換算表!$B$17,IF(AD19="準優勝",[2]点数換算表!$C$17,IF(AD19="ベスト4",[2]点数換算表!$D$17,IF(AD19="ベスト8",[2]点数換算表!$E$17,IF(AD19="ベスト16",[2]点数換算表!$F$17,IF(AD19="ベスト32",[2]点数換算表!$G$17,"")))))))</f>
        <v>160</v>
      </c>
      <c r="AF19" s="15"/>
      <c r="AG19" s="13">
        <f>IF(AF19="",0,IF(AF19="優勝",[2]点数換算表!$B$18,IF(AF19="準優勝",[2]点数換算表!$C$18,IF(AF19="ベスト4",[2]点数換算表!$D$18,IF(AF19="ベスト8",[2]点数換算表!$E$18,[2]点数換算表!$F$18)))))</f>
        <v>0</v>
      </c>
      <c r="AH19" s="15"/>
      <c r="AI19" s="13">
        <f>IF(AH19="",0,IF(AH19="優勝",[2]点数換算表!$B$19,IF(AH19="準優勝",[2]点数換算表!$C$19,IF(AH19="ベスト4",[2]点数換算表!$D$19,IF(AH19="ベスト8",[2]点数換算表!$E$19,[2]点数換算表!$F$19)))))</f>
        <v>0</v>
      </c>
    </row>
    <row r="20" spans="1:35">
      <c r="A20" s="13">
        <v>17</v>
      </c>
      <c r="B20" s="24" t="s">
        <v>125</v>
      </c>
      <c r="C20" s="24" t="s">
        <v>62</v>
      </c>
      <c r="D20" s="24">
        <v>2</v>
      </c>
      <c r="E20" s="16" t="s">
        <v>177</v>
      </c>
      <c r="F20" s="26" t="s">
        <v>539</v>
      </c>
      <c r="G20" s="13">
        <f t="shared" si="0"/>
        <v>426</v>
      </c>
      <c r="H20" s="15"/>
      <c r="I20" s="13">
        <f>IF(H20="",0,IF(H20="優勝",[2]点数換算表!$B$2,IF(H20="準優勝",[2]点数換算表!$C$2,IF(H20="ベスト4",[2]点数換算表!$D$2,[2]点数換算表!$E$2))))</f>
        <v>0</v>
      </c>
      <c r="J20" s="15"/>
      <c r="K20" s="13">
        <f>IF(J20="",0,IF(J20="優勝",[2]点数換算表!$B$3,IF(J20="準優勝",[2]点数換算表!$C$3,IF(J20="ベスト4",[2]点数換算表!$D$3,[2]点数換算表!$E$3))))</f>
        <v>0</v>
      </c>
      <c r="L20" s="24" t="s">
        <v>8</v>
      </c>
      <c r="M20" s="13">
        <f>IF(L20="",0,IF(L20="優勝",[2]点数換算表!$B$4,IF(L20="準優勝",[2]点数換算表!$C$4,IF(L20="ベスト4",[2]点数換算表!$D$4,IF(L20="ベスト8",[2]点数換算表!$E$4,IF(L20="ベスト16",[2]点数換算表!$F$4,""))))))</f>
        <v>80</v>
      </c>
      <c r="N20" s="24" t="s">
        <v>9</v>
      </c>
      <c r="O20" s="13">
        <f>IF(N20="",0,IF(N20="優勝",[2]点数換算表!$B$5,IF(N20="準優勝",[2]点数換算表!$C$5,IF(N20="ベスト4",[2]点数換算表!$D$5,IF(N20="ベスト8",[2]点数換算表!$E$5,IF(N20="ベスト16",[2]点数換算表!$F$5,IF(N20="ベスト32",[2]点数換算表!$G$5,"")))))))</f>
        <v>150</v>
      </c>
      <c r="P20" s="24" t="s">
        <v>135</v>
      </c>
      <c r="Q20" s="13">
        <f>IF(P20="",0,IF(P20="優勝",[2]点数換算表!$B$6,IF(P20="準優勝",[2]点数換算表!$C$6,IF(P20="ベスト4",[2]点数換算表!$D$6,IF(P20="ベスト8",[2]点数換算表!$E$6,IF(P20="ベスト16",[2]点数換算表!$F$6,IF(P20="ベスト32",[2]点数換算表!$G$6,"")))))))</f>
        <v>100</v>
      </c>
      <c r="R20" s="15"/>
      <c r="S20" s="13">
        <f>IF(R20="",0,IF(R20="優勝",[2]点数換算表!$B$7,IF(R20="準優勝",[2]点数換算表!$C$7,IF(R20="ベスト4",[2]点数換算表!$D$7,IF(R20="ベスト8",[2]点数換算表!$E$7,[2]点数換算表!$F$7)))))</f>
        <v>0</v>
      </c>
      <c r="T20" s="15"/>
      <c r="U20" s="13">
        <f>IF(T20="",0,IF(T20="優勝",[2]点数換算表!$B$8,IF(T20="準優勝",[2]点数換算表!$C$8,IF(T20="ベスト4",[2]点数換算表!$D$8,IF(T20="ベスト8",[2]点数換算表!$E$8,[2]点数換算表!$F$8)))))</f>
        <v>0</v>
      </c>
      <c r="V20" s="15"/>
      <c r="W20" s="13">
        <f>IF(V20="",0,IF(V20="優勝",[2]点数換算表!$B$13,IF(V20="準優勝",[2]点数換算表!$C$13,IF(V20="ベスト4",[2]点数換算表!$D$13,[2]点数換算表!$E$13))))</f>
        <v>0</v>
      </c>
      <c r="X20" s="15"/>
      <c r="Y20" s="13">
        <f>IF(X20="",0,IF(X20="優勝",[2]点数換算表!$B$14,IF(X20="準優勝",[2]点数換算表!$C$14,IF(X20="ベスト4",[2]点数換算表!$D$14,[2]点数換算表!$E$14))))</f>
        <v>0</v>
      </c>
      <c r="Z20" s="24" t="s">
        <v>7</v>
      </c>
      <c r="AA20" s="13">
        <f>IF(Z20="",0,IF(Z20="優勝",[2]点数換算表!$B$15,IF(Z20="準優勝",[2]点数換算表!$C$15,IF(Z20="ベスト4",[2]点数換算表!$D$15,IF(Z20="ベスト8",[2]点数換算表!$E$15,IF(Z20="ベスト16",[2]点数換算表!$F$15,""))))))</f>
        <v>16</v>
      </c>
      <c r="AB20" s="24" t="s">
        <v>7</v>
      </c>
      <c r="AC20" s="13">
        <f>IF(AB20="",0,IF(AB20="優勝",[2]点数換算表!$B$16,IF(AB20="準優勝",[2]点数換算表!$C$16,IF(AB20="ベスト4",[2]点数換算表!$D$16,IF(AB20="ベスト8",[2]点数換算表!$E$16,IF(AB20="ベスト16",[2]点数換算表!$F$16,IF(AB20="ベスト32",[2]点数換算表!$G$16,"")))))))</f>
        <v>80</v>
      </c>
      <c r="AD20" s="24"/>
      <c r="AE20" s="13">
        <f>IF(AD20="",0,IF(AD20="優勝",[2]点数換算表!$B$17,IF(AD20="準優勝",[2]点数換算表!$C$17,IF(AD20="ベスト4",[2]点数換算表!$D$17,IF(AD20="ベスト8",[2]点数換算表!$E$17,IF(AD20="ベスト16",[2]点数換算表!$F$17,IF(AD20="ベスト32",[2]点数換算表!$G$17,"")))))))</f>
        <v>0</v>
      </c>
      <c r="AF20" s="15"/>
      <c r="AG20" s="13">
        <f>IF(AF20="",0,IF(AF20="優勝",[2]点数換算表!$B$18,IF(AF20="準優勝",[2]点数換算表!$C$18,IF(AF20="ベスト4",[2]点数換算表!$D$18,IF(AF20="ベスト8",[2]点数換算表!$E$18,[2]点数換算表!$F$18)))))</f>
        <v>0</v>
      </c>
      <c r="AH20" s="15"/>
      <c r="AI20" s="13">
        <f>IF(AH20="",0,IF(AH20="優勝",[2]点数換算表!$B$19,IF(AH20="準優勝",[2]点数換算表!$C$19,IF(AH20="ベスト4",[2]点数換算表!$D$19,IF(AH20="ベスト8",[2]点数換算表!$E$19,[2]点数換算表!$F$19)))))</f>
        <v>0</v>
      </c>
    </row>
    <row r="21" spans="1:35">
      <c r="A21" s="13">
        <v>18</v>
      </c>
      <c r="B21" s="13" t="s">
        <v>162</v>
      </c>
      <c r="C21" s="13" t="s">
        <v>79</v>
      </c>
      <c r="D21" s="13">
        <v>1</v>
      </c>
      <c r="E21" s="16" t="s">
        <v>177</v>
      </c>
      <c r="F21" s="26" t="s">
        <v>539</v>
      </c>
      <c r="G21" s="13">
        <f t="shared" si="0"/>
        <v>390</v>
      </c>
      <c r="H21" s="15"/>
      <c r="I21" s="13">
        <f>IF(H21="",0,IF(H21="優勝",[2]点数換算表!$B$2,IF(H21="準優勝",[2]点数換算表!$C$2,IF(H21="ベスト4",[2]点数換算表!$D$2,[2]点数換算表!$E$2))))</f>
        <v>0</v>
      </c>
      <c r="J21" s="15"/>
      <c r="K21" s="13">
        <f>IF(J21="",0,IF(J21="優勝",[2]点数換算表!$B$3,IF(J21="準優勝",[2]点数換算表!$C$3,IF(J21="ベスト4",[2]点数換算表!$D$3,[2]点数換算表!$E$3))))</f>
        <v>0</v>
      </c>
      <c r="L21" s="24" t="s">
        <v>6</v>
      </c>
      <c r="M21" s="13">
        <f>IF(L21="",0,IF(L21="優勝",[2]点数換算表!$B$4,IF(L21="準優勝",[2]点数換算表!$C$4,IF(L21="ベスト4",[2]点数換算表!$D$4,IF(L21="ベスト8",[2]点数換算表!$E$4,IF(L21="ベスト16",[2]点数換算表!$F$4,""))))))</f>
        <v>60</v>
      </c>
      <c r="N21" s="24" t="s">
        <v>135</v>
      </c>
      <c r="O21" s="13">
        <f>IF(N21="",0,IF(N21="優勝",[2]点数換算表!$B$5,IF(N21="準優勝",[2]点数換算表!$C$5,IF(N21="ベスト4",[2]点数換算表!$D$5,IF(N21="ベスト8",[2]点数換算表!$E$5,IF(N21="ベスト16",[2]点数換算表!$F$5,IF(N21="ベスト32",[2]点数換算表!$G$5,"")))))))</f>
        <v>50</v>
      </c>
      <c r="P21" s="24" t="s">
        <v>7</v>
      </c>
      <c r="Q21" s="13">
        <f>IF(P21="",0,IF(P21="優勝",[2]点数換算表!$B$6,IF(P21="準優勝",[2]点数換算表!$C$6,IF(P21="ベスト4",[2]点数換算表!$D$6,IF(P21="ベスト8",[2]点数換算表!$E$6,IF(P21="ベスト16",[2]点数換算表!$F$6,IF(P21="ベスト32",[2]点数換算表!$G$6,"")))))))</f>
        <v>200</v>
      </c>
      <c r="R21" s="15"/>
      <c r="S21" s="13">
        <f>IF(R21="",0,IF(R21="優勝",[2]点数換算表!$B$7,IF(R21="準優勝",[2]点数換算表!$C$7,IF(R21="ベスト4",[2]点数換算表!$D$7,IF(R21="ベスト8",[2]点数換算表!$E$7,[2]点数換算表!$F$7)))))</f>
        <v>0</v>
      </c>
      <c r="T21" s="15"/>
      <c r="U21" s="13">
        <f>IF(T21="",0,IF(T21="優勝",[2]点数換算表!$B$8,IF(T21="準優勝",[2]点数換算表!$C$8,IF(T21="ベスト4",[2]点数換算表!$D$8,IF(T21="ベスト8",[2]点数換算表!$E$8,[2]点数換算表!$F$8)))))</f>
        <v>0</v>
      </c>
      <c r="V21" s="15"/>
      <c r="W21" s="13">
        <f>IF(V21="",0,IF(V21="優勝",[2]点数換算表!$B$13,IF(V21="準優勝",[2]点数換算表!$C$13,IF(V21="ベスト4",[2]点数換算表!$D$13,[2]点数換算表!$E$13))))</f>
        <v>0</v>
      </c>
      <c r="X21" s="15" t="s">
        <v>6</v>
      </c>
      <c r="Y21" s="13">
        <f>IF(X21="",0,IF(X21="優勝",[2]点数換算表!$B$14,IF(X21="準優勝",[2]点数換算表!$C$14,IF(X21="ベスト4",[2]点数換算表!$D$14,[2]点数換算表!$E$14))))</f>
        <v>80</v>
      </c>
      <c r="Z21" s="24"/>
      <c r="AA21" s="13">
        <f>IF(Z21="",0,IF(Z21="優勝",[2]点数換算表!$B$15,IF(Z21="準優勝",[2]点数換算表!$C$15,IF(Z21="ベスト4",[2]点数換算表!$D$15,IF(Z21="ベスト8",[2]点数換算表!$E$15,IF(Z21="ベスト16",[2]点数換算表!$F$15,""))))))</f>
        <v>0</v>
      </c>
      <c r="AB21" s="24"/>
      <c r="AC21" s="13">
        <f>IF(AB21="",0,IF(AB21="優勝",[2]点数換算表!$B$16,IF(AB21="準優勝",[2]点数換算表!$C$16,IF(AB21="ベスト4",[2]点数換算表!$D$16,IF(AB21="ベスト8",[2]点数換算表!$E$16,IF(AB21="ベスト16",[2]点数換算表!$F$16,IF(AB21="ベスト32",[2]点数換算表!$G$16,"")))))))</f>
        <v>0</v>
      </c>
      <c r="AD21" s="24"/>
      <c r="AE21" s="13">
        <f>IF(AD21="",0,IF(AD21="優勝",[2]点数換算表!$B$17,IF(AD21="準優勝",[2]点数換算表!$C$17,IF(AD21="ベスト4",[2]点数換算表!$D$17,IF(AD21="ベスト8",[2]点数換算表!$E$17,IF(AD21="ベスト16",[2]点数換算表!$F$17,IF(AD21="ベスト32",[2]点数換算表!$G$17,"")))))))</f>
        <v>0</v>
      </c>
      <c r="AF21" s="15"/>
      <c r="AG21" s="13">
        <f>IF(AF21="",0,IF(AF21="優勝",[2]点数換算表!$B$18,IF(AF21="準優勝",[2]点数換算表!$C$18,IF(AF21="ベスト4",[2]点数換算表!$D$18,IF(AF21="ベスト8",[2]点数換算表!$E$18,[2]点数換算表!$F$18)))))</f>
        <v>0</v>
      </c>
      <c r="AH21" s="15"/>
      <c r="AI21" s="13">
        <f>IF(AH21="",0,IF(AH21="優勝",[2]点数換算表!$B$19,IF(AH21="準優勝",[2]点数換算表!$C$19,IF(AH21="ベスト4",[2]点数換算表!$D$19,IF(AH21="ベスト8",[2]点数換算表!$E$19,[2]点数換算表!$F$19)))))</f>
        <v>0</v>
      </c>
    </row>
    <row r="22" spans="1:35">
      <c r="A22" s="13">
        <v>19</v>
      </c>
      <c r="B22" s="24" t="s">
        <v>232</v>
      </c>
      <c r="C22" s="24" t="s">
        <v>178</v>
      </c>
      <c r="D22" s="24">
        <v>2</v>
      </c>
      <c r="E22" s="18" t="s">
        <v>179</v>
      </c>
      <c r="F22" s="27" t="s">
        <v>540</v>
      </c>
      <c r="G22" s="13">
        <f t="shared" si="0"/>
        <v>386</v>
      </c>
      <c r="H22" s="15"/>
      <c r="I22" s="13">
        <f>IF(H22="",0,IF(H22="優勝",[2]点数換算表!$B$2,IF(H22="準優勝",[2]点数換算表!$C$2,IF(H22="ベスト4",[2]点数換算表!$D$2,[2]点数換算表!$E$2))))</f>
        <v>0</v>
      </c>
      <c r="J22" s="15"/>
      <c r="K22" s="13">
        <f>IF(J22="",0,IF(J22="優勝",[2]点数換算表!$B$3,IF(J22="準優勝",[2]点数換算表!$C$3,IF(J22="ベスト4",[2]点数換算表!$D$3,[2]点数換算表!$E$3))))</f>
        <v>0</v>
      </c>
      <c r="L22" s="24" t="s">
        <v>9</v>
      </c>
      <c r="M22" s="13">
        <f>IF(L22="",0,IF(L22="優勝",[2]点数換算表!$B$4,IF(L22="準優勝",[2]点数換算表!$C$4,IF(L22="ベスト4",[2]点数換算表!$D$4,IF(L22="ベスト8",[2]点数換算表!$E$4,IF(L22="ベスト16",[2]点数換算表!$F$4,""))))))</f>
        <v>40</v>
      </c>
      <c r="N22" s="24" t="s">
        <v>9</v>
      </c>
      <c r="O22" s="13">
        <f>IF(N22="",0,IF(N22="優勝",[2]点数換算表!$B$5,IF(N22="準優勝",[2]点数換算表!$C$5,IF(N22="ベスト4",[2]点数換算表!$D$5,IF(N22="ベスト8",[2]点数換算表!$E$5,IF(N22="ベスト16",[2]点数換算表!$F$5,IF(N22="ベスト32",[2]点数換算表!$G$5,"")))))))</f>
        <v>150</v>
      </c>
      <c r="P22" s="24" t="s">
        <v>135</v>
      </c>
      <c r="Q22" s="13">
        <f>IF(P22="",0,IF(P22="優勝",[2]点数換算表!$B$6,IF(P22="準優勝",[2]点数換算表!$C$6,IF(P22="ベスト4",[2]点数換算表!$D$6,IF(P22="ベスト8",[2]点数換算表!$E$6,IF(P22="ベスト16",[2]点数換算表!$F$6,IF(P22="ベスト32",[2]点数換算表!$G$6,"")))))))</f>
        <v>100</v>
      </c>
      <c r="R22" s="15"/>
      <c r="S22" s="13">
        <f>IF(R22="",0,IF(R22="優勝",[2]点数換算表!$B$7,IF(R22="準優勝",[2]点数換算表!$C$7,IF(R22="ベスト4",[2]点数換算表!$D$7,IF(R22="ベスト8",[2]点数換算表!$E$7,[2]点数換算表!$F$7)))))</f>
        <v>0</v>
      </c>
      <c r="T22" s="15"/>
      <c r="U22" s="13">
        <f>IF(T22="",0,IF(T22="優勝",[2]点数換算表!$B$8,IF(T22="準優勝",[2]点数換算表!$C$8,IF(T22="ベスト4",[2]点数換算表!$D$8,IF(T22="ベスト8",[2]点数換算表!$E$8,[2]点数換算表!$F$8)))))</f>
        <v>0</v>
      </c>
      <c r="V22" s="15"/>
      <c r="W22" s="13">
        <f>IF(V22="",0,IF(V22="優勝",[2]点数換算表!$B$13,IF(V22="準優勝",[2]点数換算表!$C$13,IF(V22="ベスト4",[2]点数換算表!$D$13,[2]点数換算表!$E$13))))</f>
        <v>0</v>
      </c>
      <c r="X22" s="15"/>
      <c r="Y22" s="13">
        <f>IF(X22="",0,IF(X22="優勝",[2]点数換算表!$B$14,IF(X22="準優勝",[2]点数換算表!$C$14,IF(X22="ベスト4",[2]点数換算表!$D$14,[2]点数換算表!$E$14))))</f>
        <v>0</v>
      </c>
      <c r="Z22" s="24" t="s">
        <v>7</v>
      </c>
      <c r="AA22" s="13">
        <f>IF(Z22="",0,IF(Z22="優勝",[2]点数換算表!$B$15,IF(Z22="準優勝",[2]点数換算表!$C$15,IF(Z22="ベスト4",[2]点数換算表!$D$15,IF(Z22="ベスト8",[2]点数換算表!$E$15,IF(Z22="ベスト16",[2]点数換算表!$F$15,""))))))</f>
        <v>16</v>
      </c>
      <c r="AB22" s="24" t="s">
        <v>7</v>
      </c>
      <c r="AC22" s="13">
        <f>IF(AB22="",0,IF(AB22="優勝",[2]点数換算表!$B$16,IF(AB22="準優勝",[2]点数換算表!$C$16,IF(AB22="ベスト4",[2]点数換算表!$D$16,IF(AB22="ベスト8",[2]点数換算表!$E$16,IF(AB22="ベスト16",[2]点数換算表!$F$16,IF(AB22="ベスト32",[2]点数換算表!$G$16,"")))))))</f>
        <v>80</v>
      </c>
      <c r="AD22" s="24"/>
      <c r="AE22" s="13">
        <f>IF(AD22="",0,IF(AD22="優勝",[2]点数換算表!$B$17,IF(AD22="準優勝",[2]点数換算表!$C$17,IF(AD22="ベスト4",[2]点数換算表!$D$17,IF(AD22="ベスト8",[2]点数換算表!$E$17,IF(AD22="ベスト16",[2]点数換算表!$F$17,IF(AD22="ベスト32",[2]点数換算表!$G$17,"")))))))</f>
        <v>0</v>
      </c>
      <c r="AF22" s="15"/>
      <c r="AG22" s="13">
        <f>IF(AF22="",0,IF(AF22="優勝",[2]点数換算表!$B$18,IF(AF22="準優勝",[2]点数換算表!$C$18,IF(AF22="ベスト4",[2]点数換算表!$D$18,IF(AF22="ベスト8",[2]点数換算表!$E$18,[2]点数換算表!$F$18)))))</f>
        <v>0</v>
      </c>
      <c r="AH22" s="15"/>
      <c r="AI22" s="13">
        <f>IF(AH22="",0,IF(AH22="優勝",[2]点数換算表!$B$19,IF(AH22="準優勝",[2]点数換算表!$C$19,IF(AH22="ベスト4",[2]点数換算表!$D$19,IF(AH22="ベスト8",[2]点数換算表!$E$19,[2]点数換算表!$F$19)))))</f>
        <v>0</v>
      </c>
    </row>
    <row r="23" spans="1:35">
      <c r="A23" s="13">
        <v>20</v>
      </c>
      <c r="B23" s="24" t="s">
        <v>237</v>
      </c>
      <c r="C23" s="24" t="s">
        <v>181</v>
      </c>
      <c r="D23" s="24">
        <v>3</v>
      </c>
      <c r="E23" s="18" t="s">
        <v>179</v>
      </c>
      <c r="F23" s="27" t="s">
        <v>540</v>
      </c>
      <c r="G23" s="13">
        <f t="shared" si="0"/>
        <v>380</v>
      </c>
      <c r="H23" s="15"/>
      <c r="I23" s="13">
        <f>IF(H23="",0,IF(H23="優勝",[2]点数換算表!$B$2,IF(H23="準優勝",[2]点数換算表!$C$2,IF(H23="ベスト4",[2]点数換算表!$D$2,[2]点数換算表!$E$2))))</f>
        <v>0</v>
      </c>
      <c r="J23" s="15"/>
      <c r="K23" s="13">
        <f>IF(J23="",0,IF(J23="優勝",[2]点数換算表!$B$3,IF(J23="準優勝",[2]点数換算表!$C$3,IF(J23="ベスト4",[2]点数換算表!$D$3,[2]点数換算表!$E$3))))</f>
        <v>0</v>
      </c>
      <c r="L23" s="24" t="s">
        <v>7</v>
      </c>
      <c r="M23" s="13">
        <f>IF(L23="",0,IF(L23="優勝",[2]点数換算表!$B$4,IF(L23="準優勝",[2]点数換算表!$C$4,IF(L23="ベスト4",[2]点数換算表!$D$4,IF(L23="ベスト8",[2]点数換算表!$E$4,IF(L23="ベスト16",[2]点数換算表!$F$4,""))))))</f>
        <v>20</v>
      </c>
      <c r="N23" s="24" t="s">
        <v>7</v>
      </c>
      <c r="O23" s="13">
        <f>IF(N23="",0,IF(N23="優勝",[2]点数換算表!$B$5,IF(N23="準優勝",[2]点数換算表!$C$5,IF(N23="ベスト4",[2]点数換算表!$D$5,IF(N23="ベスト8",[2]点数換算表!$E$5,IF(N23="ベスト16",[2]点数換算表!$F$5,IF(N23="ベスト32",[2]点数換算表!$G$5,"")))))))</f>
        <v>100</v>
      </c>
      <c r="P23" s="24" t="s">
        <v>135</v>
      </c>
      <c r="Q23" s="13">
        <f>IF(P23="",0,IF(P23="優勝",[2]点数換算表!$B$6,IF(P23="準優勝",[2]点数換算表!$C$6,IF(P23="ベスト4",[2]点数換算表!$D$6,IF(P23="ベスト8",[2]点数換算表!$E$6,IF(P23="ベスト16",[2]点数換算表!$F$6,IF(P23="ベスト32",[2]点数換算表!$G$6,"")))))))</f>
        <v>100</v>
      </c>
      <c r="R23" s="15"/>
      <c r="S23" s="13">
        <f>IF(R23="",0,IF(R23="優勝",[2]点数換算表!$B$7,IF(R23="準優勝",[2]点数換算表!$C$7,IF(R23="ベスト4",[2]点数換算表!$D$7,IF(R23="ベスト8",[2]点数換算表!$E$7,[2]点数換算表!$F$7)))))</f>
        <v>0</v>
      </c>
      <c r="T23" s="15"/>
      <c r="U23" s="13">
        <f>IF(T23="",0,IF(T23="優勝",[2]点数換算表!$B$8,IF(T23="準優勝",[2]点数換算表!$C$8,IF(T23="ベスト4",[2]点数換算表!$D$8,IF(T23="ベスト8",[2]点数換算表!$E$8,[2]点数換算表!$F$8)))))</f>
        <v>0</v>
      </c>
      <c r="V23" s="15"/>
      <c r="W23" s="13">
        <f>IF(V23="",0,IF(V23="優勝",[2]点数換算表!$B$13,IF(V23="準優勝",[2]点数換算表!$C$13,IF(V23="ベスト4",[2]点数換算表!$D$13,[2]点数換算表!$E$13))))</f>
        <v>0</v>
      </c>
      <c r="X23" s="15"/>
      <c r="Y23" s="13">
        <f>IF(X23="",0,IF(X23="優勝",[2]点数換算表!$B$14,IF(X23="準優勝",[2]点数換算表!$C$14,IF(X23="ベスト4",[2]点数換算表!$D$14,[2]点数換算表!$E$14))))</f>
        <v>0</v>
      </c>
      <c r="Z23" s="24"/>
      <c r="AA23" s="13">
        <f>IF(Z23="",0,IF(Z23="優勝",[2]点数換算表!$B$15,IF(Z23="準優勝",[2]点数換算表!$C$15,IF(Z23="ベスト4",[2]点数換算表!$D$15,IF(Z23="ベスト8",[2]点数換算表!$E$15,IF(Z23="ベスト16",[2]点数換算表!$F$15,""))))))</f>
        <v>0</v>
      </c>
      <c r="AB23" s="24" t="s">
        <v>7</v>
      </c>
      <c r="AC23" s="13">
        <f>IF(AB23="",0,IF(AB23="優勝",[2]点数換算表!$B$16,IF(AB23="準優勝",[2]点数換算表!$C$16,IF(AB23="ベスト4",[2]点数換算表!$D$16,IF(AB23="ベスト8",[2]点数換算表!$E$16,IF(AB23="ベスト16",[2]点数換算表!$F$16,IF(AB23="ベスト32",[2]点数換算表!$G$16,"")))))))</f>
        <v>80</v>
      </c>
      <c r="AD23" s="24" t="s">
        <v>135</v>
      </c>
      <c r="AE23" s="13">
        <f>IF(AD23="",0,IF(AD23="優勝",[2]点数換算表!$B$17,IF(AD23="準優勝",[2]点数換算表!$C$17,IF(AD23="ベスト4",[2]点数換算表!$D$17,IF(AD23="ベスト8",[2]点数換算表!$E$17,IF(AD23="ベスト16",[2]点数換算表!$F$17,IF(AD23="ベスト32",[2]点数換算表!$G$17,"")))))))</f>
        <v>80</v>
      </c>
      <c r="AF23" s="15"/>
      <c r="AG23" s="13">
        <f>IF(AF23="",0,IF(AF23="優勝",[2]点数換算表!$B$18,IF(AF23="準優勝",[2]点数換算表!$C$18,IF(AF23="ベスト4",[2]点数換算表!$D$18,IF(AF23="ベスト8",[2]点数換算表!$E$18,[2]点数換算表!$F$18)))))</f>
        <v>0</v>
      </c>
      <c r="AH23" s="15"/>
      <c r="AI23" s="13">
        <f>IF(AH23="",0,IF(AH23="優勝",[2]点数換算表!$B$19,IF(AH23="準優勝",[2]点数換算表!$C$19,IF(AH23="ベスト4",[2]点数換算表!$D$19,IF(AH23="ベスト8",[2]点数換算表!$E$19,[2]点数換算表!$F$19)))))</f>
        <v>0</v>
      </c>
    </row>
    <row r="24" spans="1:35">
      <c r="A24" s="13">
        <v>21</v>
      </c>
      <c r="B24" s="15" t="s">
        <v>141</v>
      </c>
      <c r="C24" s="15" t="s">
        <v>49</v>
      </c>
      <c r="D24" s="15">
        <v>1</v>
      </c>
      <c r="E24" s="16" t="s">
        <v>177</v>
      </c>
      <c r="F24" s="26" t="s">
        <v>539</v>
      </c>
      <c r="G24" s="13">
        <f t="shared" si="0"/>
        <v>350</v>
      </c>
      <c r="H24" s="15"/>
      <c r="I24" s="13">
        <f>IF(H24="",0,IF(H24="優勝",[2]点数換算表!$B$2,IF(H24="準優勝",[2]点数換算表!$C$2,IF(H24="ベスト4",[2]点数換算表!$D$2,[2]点数換算表!$E$2))))</f>
        <v>0</v>
      </c>
      <c r="J24" s="15"/>
      <c r="K24" s="13">
        <f>IF(J24="",0,IF(J24="優勝",[2]点数換算表!$B$3,IF(J24="準優勝",[2]点数換算表!$C$3,IF(J24="ベスト4",[2]点数換算表!$D$3,[2]点数換算表!$E$3))))</f>
        <v>0</v>
      </c>
      <c r="L24" s="24" t="s">
        <v>6</v>
      </c>
      <c r="M24" s="13">
        <f>IF(L24="",0,IF(L24="優勝",[2]点数換算表!$B$4,IF(L24="準優勝",[2]点数換算表!$C$4,IF(L24="ベスト4",[2]点数換算表!$D$4,IF(L24="ベスト8",[2]点数換算表!$E$4,IF(L24="ベスト16",[2]点数換算表!$F$4,""))))))</f>
        <v>60</v>
      </c>
      <c r="N24" s="24" t="s">
        <v>135</v>
      </c>
      <c r="O24" s="13">
        <f>IF(N24="",0,IF(N24="優勝",[2]点数換算表!$B$5,IF(N24="準優勝",[2]点数換算表!$C$5,IF(N24="ベスト4",[2]点数換算表!$D$5,IF(N24="ベスト8",[2]点数換算表!$E$5,IF(N24="ベスト16",[2]点数換算表!$F$5,IF(N24="ベスト32",[2]点数換算表!$G$5,"")))))))</f>
        <v>50</v>
      </c>
      <c r="P24" s="24" t="s">
        <v>7</v>
      </c>
      <c r="Q24" s="13">
        <f>IF(P24="",0,IF(P24="優勝",[2]点数換算表!$B$6,IF(P24="準優勝",[2]点数換算表!$C$6,IF(P24="ベスト4",[2]点数換算表!$D$6,IF(P24="ベスト8",[2]点数換算表!$E$6,IF(P24="ベスト16",[2]点数換算表!$F$6,IF(P24="ベスト32",[2]点数換算表!$G$6,"")))))))</f>
        <v>200</v>
      </c>
      <c r="R24" s="15"/>
      <c r="S24" s="13">
        <f>IF(R24="",0,IF(R24="優勝",[2]点数換算表!$B$7,IF(R24="準優勝",[2]点数換算表!$C$7,IF(R24="ベスト4",[2]点数換算表!$D$7,IF(R24="ベスト8",[2]点数換算表!$E$7,[2]点数換算表!$F$7)))))</f>
        <v>0</v>
      </c>
      <c r="T24" s="15"/>
      <c r="U24" s="13">
        <f>IF(T24="",0,IF(T24="優勝",[2]点数換算表!$B$8,IF(T24="準優勝",[2]点数換算表!$C$8,IF(T24="ベスト4",[2]点数換算表!$D$8,IF(T24="ベスト8",[2]点数換算表!$E$8,[2]点数換算表!$F$8)))))</f>
        <v>0</v>
      </c>
      <c r="V24" s="15" t="s">
        <v>9</v>
      </c>
      <c r="W24" s="13">
        <f>IF(V24="",0,IF(V24="優勝",[2]点数換算表!$B$13,IF(V24="準優勝",[2]点数換算表!$C$13,IF(V24="ベスト4",[2]点数換算表!$D$13,[2]点数換算表!$E$13))))</f>
        <v>16</v>
      </c>
      <c r="X24" s="15" t="s">
        <v>9</v>
      </c>
      <c r="Y24" s="13">
        <f>IF(X24="",0,IF(X24="優勝",[2]点数換算表!$B$14,IF(X24="準優勝",[2]点数換算表!$C$14,IF(X24="ベスト4",[2]点数換算表!$D$14,[2]点数換算表!$E$14))))</f>
        <v>40</v>
      </c>
      <c r="Z24" s="24"/>
      <c r="AA24" s="13">
        <f>IF(Z24="",0,IF(Z24="優勝",[2]点数換算表!$B$15,IF(Z24="準優勝",[2]点数換算表!$C$15,IF(Z24="ベスト4",[2]点数換算表!$D$15,IF(Z24="ベスト8",[2]点数換算表!$E$15,IF(Z24="ベスト16",[2]点数換算表!$F$15,""))))))</f>
        <v>0</v>
      </c>
      <c r="AB24" s="24"/>
      <c r="AC24" s="13">
        <f>IF(AB24="",0,IF(AB24="優勝",[2]点数換算表!$B$16,IF(AB24="準優勝",[2]点数換算表!$C$16,IF(AB24="ベスト4",[2]点数換算表!$D$16,IF(AB24="ベスト8",[2]点数換算表!$E$16,IF(AB24="ベスト16",[2]点数換算表!$F$16,IF(AB24="ベスト32",[2]点数換算表!$G$16,"")))))))</f>
        <v>0</v>
      </c>
      <c r="AD24" s="24"/>
      <c r="AE24" s="13">
        <f>IF(AD24="",0,IF(AD24="優勝",[2]点数換算表!$B$17,IF(AD24="準優勝",[2]点数換算表!$C$17,IF(AD24="ベスト4",[2]点数換算表!$D$17,IF(AD24="ベスト8",[2]点数換算表!$E$17,IF(AD24="ベスト16",[2]点数換算表!$F$17,IF(AD24="ベスト32",[2]点数換算表!$G$17,"")))))))</f>
        <v>0</v>
      </c>
      <c r="AF24" s="15"/>
      <c r="AG24" s="13">
        <f>IF(AF24="",0,IF(AF24="優勝",[2]点数換算表!$B$18,IF(AF24="準優勝",[2]点数換算表!$C$18,IF(AF24="ベスト4",[2]点数換算表!$D$18,IF(AF24="ベスト8",[2]点数換算表!$E$18,[2]点数換算表!$F$18)))))</f>
        <v>0</v>
      </c>
      <c r="AH24" s="15"/>
      <c r="AI24" s="13">
        <f>IF(AH24="",0,IF(AH24="優勝",[2]点数換算表!$B$19,IF(AH24="準優勝",[2]点数換算表!$C$19,IF(AH24="ベスト4",[2]点数換算表!$D$19,IF(AH24="ベスト8",[2]点数換算表!$E$19,[2]点数換算表!$F$19)))))</f>
        <v>0</v>
      </c>
    </row>
    <row r="25" spans="1:35">
      <c r="A25" s="13">
        <v>22</v>
      </c>
      <c r="B25" s="24" t="s">
        <v>241</v>
      </c>
      <c r="C25" s="24" t="s">
        <v>178</v>
      </c>
      <c r="D25" s="24">
        <v>2</v>
      </c>
      <c r="E25" s="18" t="s">
        <v>179</v>
      </c>
      <c r="F25" s="27" t="s">
        <v>540</v>
      </c>
      <c r="G25" s="13">
        <f t="shared" si="0"/>
        <v>346</v>
      </c>
      <c r="H25" s="15"/>
      <c r="I25" s="13">
        <f>IF(H25="",0,IF(H25="優勝",[2]点数換算表!$B$2,IF(H25="準優勝",[2]点数換算表!$C$2,IF(H25="ベスト4",[2]点数換算表!$D$2,[2]点数換算表!$E$2))))</f>
        <v>0</v>
      </c>
      <c r="J25" s="15"/>
      <c r="K25" s="13">
        <f>IF(J25="",0,IF(J25="優勝",[2]点数換算表!$B$3,IF(J25="準優勝",[2]点数換算表!$C$3,IF(J25="ベスト4",[2]点数換算表!$D$3,[2]点数換算表!$E$3))))</f>
        <v>0</v>
      </c>
      <c r="L25" s="24"/>
      <c r="M25" s="13">
        <f>IF(L25="",0,IF(L25="優勝",[2]点数換算表!$B$4,IF(L25="準優勝",[2]点数換算表!$C$4,IF(L25="ベスト4",[2]点数換算表!$D$4,IF(L25="ベスト8",[2]点数換算表!$E$4,IF(L25="ベスト16",[2]点数換算表!$F$4,""))))))</f>
        <v>0</v>
      </c>
      <c r="N25" s="24" t="s">
        <v>9</v>
      </c>
      <c r="O25" s="13">
        <f>IF(N25="",0,IF(N25="優勝",[2]点数換算表!$B$5,IF(N25="準優勝",[2]点数換算表!$C$5,IF(N25="ベスト4",[2]点数換算表!$D$5,IF(N25="ベスト8",[2]点数換算表!$E$5,IF(N25="ベスト16",[2]点数換算表!$F$5,IF(N25="ベスト32",[2]点数換算表!$G$5,"")))))))</f>
        <v>150</v>
      </c>
      <c r="P25" s="24" t="s">
        <v>135</v>
      </c>
      <c r="Q25" s="13">
        <f>IF(P25="",0,IF(P25="優勝",[2]点数換算表!$B$6,IF(P25="準優勝",[2]点数換算表!$C$6,IF(P25="ベスト4",[2]点数換算表!$D$6,IF(P25="ベスト8",[2]点数換算表!$E$6,IF(P25="ベスト16",[2]点数換算表!$F$6,IF(P25="ベスト32",[2]点数換算表!$G$6,"")))))))</f>
        <v>100</v>
      </c>
      <c r="R25" s="15"/>
      <c r="S25" s="13">
        <f>IF(R25="",0,IF(R25="優勝",[2]点数換算表!$B$7,IF(R25="準優勝",[2]点数換算表!$C$7,IF(R25="ベスト4",[2]点数換算表!$D$7,IF(R25="ベスト8",[2]点数換算表!$E$7,[2]点数換算表!$F$7)))))</f>
        <v>0</v>
      </c>
      <c r="T25" s="15"/>
      <c r="U25" s="13">
        <f>IF(T25="",0,IF(T25="優勝",[2]点数換算表!$B$8,IF(T25="準優勝",[2]点数換算表!$C$8,IF(T25="ベスト4",[2]点数換算表!$D$8,IF(T25="ベスト8",[2]点数換算表!$E$8,[2]点数換算表!$F$8)))))</f>
        <v>0</v>
      </c>
      <c r="V25" s="15"/>
      <c r="W25" s="13">
        <f>IF(V25="",0,IF(V25="優勝",[2]点数換算表!$B$13,IF(V25="準優勝",[2]点数換算表!$C$13,IF(V25="ベスト4",[2]点数換算表!$D$13,[2]点数換算表!$E$13))))</f>
        <v>0</v>
      </c>
      <c r="X25" s="15"/>
      <c r="Y25" s="13">
        <f>IF(X25="",0,IF(X25="優勝",[2]点数換算表!$B$14,IF(X25="準優勝",[2]点数換算表!$C$14,IF(X25="ベスト4",[2]点数換算表!$D$14,[2]点数換算表!$E$14))))</f>
        <v>0</v>
      </c>
      <c r="Z25" s="24" t="s">
        <v>7</v>
      </c>
      <c r="AA25" s="13">
        <f>IF(Z25="",0,IF(Z25="優勝",[2]点数換算表!$B$15,IF(Z25="準優勝",[2]点数換算表!$C$15,IF(Z25="ベスト4",[2]点数換算表!$D$15,IF(Z25="ベスト8",[2]点数換算表!$E$15,IF(Z25="ベスト16",[2]点数換算表!$F$15,""))))))</f>
        <v>16</v>
      </c>
      <c r="AB25" s="24" t="s">
        <v>7</v>
      </c>
      <c r="AC25" s="13">
        <f>IF(AB25="",0,IF(AB25="優勝",[2]点数換算表!$B$16,IF(AB25="準優勝",[2]点数換算表!$C$16,IF(AB25="ベスト4",[2]点数換算表!$D$16,IF(AB25="ベスト8",[2]点数換算表!$E$16,IF(AB25="ベスト16",[2]点数換算表!$F$16,IF(AB25="ベスト32",[2]点数換算表!$G$16,"")))))))</f>
        <v>80</v>
      </c>
      <c r="AD25" s="24"/>
      <c r="AE25" s="13">
        <f>IF(AD25="",0,IF(AD25="優勝",[2]点数換算表!$B$17,IF(AD25="準優勝",[2]点数換算表!$C$17,IF(AD25="ベスト4",[2]点数換算表!$D$17,IF(AD25="ベスト8",[2]点数換算表!$E$17,IF(AD25="ベスト16",[2]点数換算表!$F$17,IF(AD25="ベスト32",[2]点数換算表!$G$17,"")))))))</f>
        <v>0</v>
      </c>
      <c r="AF25" s="15"/>
      <c r="AG25" s="13">
        <f>IF(AF25="",0,IF(AF25="優勝",[2]点数換算表!$B$18,IF(AF25="準優勝",[2]点数換算表!$C$18,IF(AF25="ベスト4",[2]点数換算表!$D$18,IF(AF25="ベスト8",[2]点数換算表!$E$18,[2]点数換算表!$F$18)))))</f>
        <v>0</v>
      </c>
      <c r="AH25" s="15"/>
      <c r="AI25" s="13">
        <f>IF(AH25="",0,IF(AH25="優勝",[2]点数換算表!$B$19,IF(AH25="準優勝",[2]点数換算表!$C$19,IF(AH25="ベスト4",[2]点数換算表!$D$19,IF(AH25="ベスト8",[2]点数換算表!$E$19,[2]点数換算表!$F$19)))))</f>
        <v>0</v>
      </c>
    </row>
    <row r="26" spans="1:35">
      <c r="A26" s="13">
        <v>23</v>
      </c>
      <c r="B26" s="24" t="s">
        <v>240</v>
      </c>
      <c r="C26" s="24" t="s">
        <v>181</v>
      </c>
      <c r="D26" s="24">
        <v>2</v>
      </c>
      <c r="E26" s="18" t="s">
        <v>179</v>
      </c>
      <c r="F26" s="27" t="s">
        <v>540</v>
      </c>
      <c r="G26" s="13">
        <f t="shared" si="0"/>
        <v>330</v>
      </c>
      <c r="H26" s="15"/>
      <c r="I26" s="13">
        <f>IF(H26="",0,IF(H26="優勝",[2]点数換算表!$B$2,IF(H26="準優勝",[2]点数換算表!$C$2,IF(H26="ベスト4",[2]点数換算表!$D$2,[2]点数換算表!$E$2))))</f>
        <v>0</v>
      </c>
      <c r="J26" s="15"/>
      <c r="K26" s="13">
        <f>IF(J26="",0,IF(J26="優勝",[2]点数換算表!$B$3,IF(J26="準優勝",[2]点数換算表!$C$3,IF(J26="ベスト4",[2]点数換算表!$D$3,[2]点数換算表!$E$3))))</f>
        <v>0</v>
      </c>
      <c r="L26" s="24" t="s">
        <v>7</v>
      </c>
      <c r="M26" s="13">
        <f>IF(L26="",0,IF(L26="優勝",[2]点数換算表!$B$4,IF(L26="準優勝",[2]点数換算表!$C$4,IF(L26="ベスト4",[2]点数換算表!$D$4,IF(L26="ベスト8",[2]点数換算表!$E$4,IF(L26="ベスト16",[2]点数換算表!$F$4,""))))))</f>
        <v>20</v>
      </c>
      <c r="N26" s="24" t="s">
        <v>9</v>
      </c>
      <c r="O26" s="13">
        <f>IF(N26="",0,IF(N26="優勝",[2]点数換算表!$B$5,IF(N26="準優勝",[2]点数換算表!$C$5,IF(N26="ベスト4",[2]点数換算表!$D$5,IF(N26="ベスト8",[2]点数換算表!$E$5,IF(N26="ベスト16",[2]点数換算表!$F$5,IF(N26="ベスト32",[2]点数換算表!$G$5,"")))))))</f>
        <v>150</v>
      </c>
      <c r="P26" s="24"/>
      <c r="Q26" s="13">
        <f>IF(P26="",0,IF(P26="優勝",[2]点数換算表!$B$6,IF(P26="準優勝",[2]点数換算表!$C$6,IF(P26="ベスト4",[2]点数換算表!$D$6,IF(P26="ベスト8",[2]点数換算表!$E$6,IF(P26="ベスト16",[2]点数換算表!$F$6,IF(P26="ベスト32",[2]点数換算表!$G$6,"")))))))</f>
        <v>0</v>
      </c>
      <c r="R26" s="15"/>
      <c r="S26" s="13">
        <f>IF(R26="",0,IF(R26="優勝",[2]点数換算表!$B$7,IF(R26="準優勝",[2]点数換算表!$C$7,IF(R26="ベスト4",[2]点数換算表!$D$7,IF(R26="ベスト8",[2]点数換算表!$E$7,[2]点数換算表!$F$7)))))</f>
        <v>0</v>
      </c>
      <c r="T26" s="15"/>
      <c r="U26" s="13">
        <f>IF(T26="",0,IF(T26="優勝",[2]点数換算表!$B$8,IF(T26="準優勝",[2]点数換算表!$C$8,IF(T26="ベスト4",[2]点数換算表!$D$8,IF(T26="ベスト8",[2]点数換算表!$E$8,[2]点数換算表!$F$8)))))</f>
        <v>0</v>
      </c>
      <c r="V26" s="15"/>
      <c r="W26" s="13">
        <f>IF(V26="",0,IF(V26="優勝",[2]点数換算表!$B$13,IF(V26="準優勝",[2]点数換算表!$C$13,IF(V26="ベスト4",[2]点数換算表!$D$13,[2]点数換算表!$E$13))))</f>
        <v>0</v>
      </c>
      <c r="X26" s="15"/>
      <c r="Y26" s="13">
        <f>IF(X26="",0,IF(X26="優勝",[2]点数換算表!$B$14,IF(X26="準優勝",[2]点数換算表!$C$14,IF(X26="ベスト4",[2]点数換算表!$D$14,[2]点数換算表!$E$14))))</f>
        <v>0</v>
      </c>
      <c r="Z26" s="24"/>
      <c r="AA26" s="13">
        <f>IF(Z26="",0,IF(Z26="優勝",[2]点数換算表!$B$15,IF(Z26="準優勝",[2]点数換算表!$C$15,IF(Z26="ベスト4",[2]点数換算表!$D$15,IF(Z26="ベスト8",[2]点数換算表!$E$15,IF(Z26="ベスト16",[2]点数換算表!$F$15,""))))))</f>
        <v>0</v>
      </c>
      <c r="AB26" s="24" t="s">
        <v>7</v>
      </c>
      <c r="AC26" s="13">
        <f>IF(AB26="",0,IF(AB26="優勝",[2]点数換算表!$B$16,IF(AB26="準優勝",[2]点数換算表!$C$16,IF(AB26="ベスト4",[2]点数換算表!$D$16,IF(AB26="ベスト8",[2]点数換算表!$E$16,IF(AB26="ベスト16",[2]点数換算表!$F$16,IF(AB26="ベスト32",[2]点数換算表!$G$16,"")))))))</f>
        <v>80</v>
      </c>
      <c r="AD26" s="24" t="s">
        <v>135</v>
      </c>
      <c r="AE26" s="13">
        <f>IF(AD26="",0,IF(AD26="優勝",[2]点数換算表!$B$17,IF(AD26="準優勝",[2]点数換算表!$C$17,IF(AD26="ベスト4",[2]点数換算表!$D$17,IF(AD26="ベスト8",[2]点数換算表!$E$17,IF(AD26="ベスト16",[2]点数換算表!$F$17,IF(AD26="ベスト32",[2]点数換算表!$G$17,"")))))))</f>
        <v>80</v>
      </c>
      <c r="AF26" s="15"/>
      <c r="AG26" s="13">
        <f>IF(AF26="",0,IF(AF26="優勝",[2]点数換算表!$B$18,IF(AF26="準優勝",[2]点数換算表!$C$18,IF(AF26="ベスト4",[2]点数換算表!$D$18,IF(AF26="ベスト8",[2]点数換算表!$E$18,[2]点数換算表!$F$18)))))</f>
        <v>0</v>
      </c>
      <c r="AH26" s="15"/>
      <c r="AI26" s="13">
        <f>IF(AH26="",0,IF(AH26="優勝",[2]点数換算表!$B$19,IF(AH26="準優勝",[2]点数換算表!$C$19,IF(AH26="ベスト4",[2]点数換算表!$D$19,IF(AH26="ベスト8",[2]点数換算表!$E$19,[2]点数換算表!$F$19)))))</f>
        <v>0</v>
      </c>
    </row>
    <row r="27" spans="1:35">
      <c r="A27" s="13">
        <v>24</v>
      </c>
      <c r="B27" s="24" t="s">
        <v>123</v>
      </c>
      <c r="C27" s="24" t="s">
        <v>83</v>
      </c>
      <c r="D27" s="24">
        <v>3</v>
      </c>
      <c r="E27" s="16" t="s">
        <v>177</v>
      </c>
      <c r="F27" s="26" t="s">
        <v>539</v>
      </c>
      <c r="G27" s="13">
        <f t="shared" si="0"/>
        <v>330</v>
      </c>
      <c r="H27" s="15"/>
      <c r="I27" s="13">
        <f>IF(H27="",0,IF(H27="優勝",[2]点数換算表!$B$2,IF(H27="準優勝",[2]点数換算表!$C$2,IF(H27="ベスト4",[2]点数換算表!$D$2,[2]点数換算表!$E$2))))</f>
        <v>0</v>
      </c>
      <c r="J27" s="15"/>
      <c r="K27" s="13">
        <f>IF(J27="",0,IF(J27="優勝",[2]点数換算表!$B$3,IF(J27="準優勝",[2]点数換算表!$C$3,IF(J27="ベスト4",[2]点数換算表!$D$3,[2]点数換算表!$E$3))))</f>
        <v>0</v>
      </c>
      <c r="L27" s="24" t="s">
        <v>8</v>
      </c>
      <c r="M27" s="13">
        <f>IF(L27="",0,IF(L27="優勝",[2]点数換算表!$B$4,IF(L27="準優勝",[2]点数換算表!$C$4,IF(L27="ベスト4",[2]点数換算表!$D$4,IF(L27="ベスト8",[2]点数換算表!$E$4,IF(L27="ベスト16",[2]点数換算表!$F$4,""))))))</f>
        <v>80</v>
      </c>
      <c r="N27" s="24" t="s">
        <v>9</v>
      </c>
      <c r="O27" s="13">
        <f>IF(N27="",0,IF(N27="優勝",[2]点数換算表!$B$5,IF(N27="準優勝",[2]点数換算表!$C$5,IF(N27="ベスト4",[2]点数換算表!$D$5,IF(N27="ベスト8",[2]点数換算表!$E$5,IF(N27="ベスト16",[2]点数換算表!$F$5,IF(N27="ベスト32",[2]点数換算表!$G$5,"")))))))</f>
        <v>150</v>
      </c>
      <c r="P27" s="24" t="s">
        <v>135</v>
      </c>
      <c r="Q27" s="13">
        <f>IF(P27="",0,IF(P27="優勝",[2]点数換算表!$B$6,IF(P27="準優勝",[2]点数換算表!$C$6,IF(P27="ベスト4",[2]点数換算表!$D$6,IF(P27="ベスト8",[2]点数換算表!$E$6,IF(P27="ベスト16",[2]点数換算表!$F$6,IF(P27="ベスト32",[2]点数換算表!$G$6,"")))))))</f>
        <v>100</v>
      </c>
      <c r="R27" s="15"/>
      <c r="S27" s="13">
        <f>IF(R27="",0,IF(R27="優勝",[2]点数換算表!$B$7,IF(R27="準優勝",[2]点数換算表!$C$7,IF(R27="ベスト4",[2]点数換算表!$D$7,IF(R27="ベスト8",[2]点数換算表!$E$7,[2]点数換算表!$F$7)))))</f>
        <v>0</v>
      </c>
      <c r="T27" s="15"/>
      <c r="U27" s="13">
        <f>IF(T27="",0,IF(T27="優勝",[2]点数換算表!$B$8,IF(T27="準優勝",[2]点数換算表!$C$8,IF(T27="ベスト4",[2]点数換算表!$D$8,IF(T27="ベスト8",[2]点数換算表!$E$8,[2]点数換算表!$F$8)))))</f>
        <v>0</v>
      </c>
      <c r="V27" s="15"/>
      <c r="W27" s="13">
        <f>IF(V27="",0,IF(V27="優勝",[2]点数換算表!$B$13,IF(V27="準優勝",[2]点数換算表!$C$13,IF(V27="ベスト4",[2]点数換算表!$D$13,[2]点数換算表!$E$13))))</f>
        <v>0</v>
      </c>
      <c r="X27" s="15"/>
      <c r="Y27" s="13">
        <f>IF(X27="",0,IF(X27="優勝",[2]点数換算表!$B$14,IF(X27="準優勝",[2]点数換算表!$C$14,IF(X27="ベスト4",[2]点数換算表!$D$14,[2]点数換算表!$E$14))))</f>
        <v>0</v>
      </c>
      <c r="Z27" s="24"/>
      <c r="AA27" s="13">
        <f>IF(Z27="",0,IF(Z27="優勝",[2]点数換算表!$B$15,IF(Z27="準優勝",[2]点数換算表!$C$15,IF(Z27="ベスト4",[2]点数換算表!$D$15,IF(Z27="ベスト8",[2]点数換算表!$E$15,IF(Z27="ベスト16",[2]点数換算表!$F$15,""))))))</f>
        <v>0</v>
      </c>
      <c r="AB27" s="24"/>
      <c r="AC27" s="13">
        <f>IF(AB27="",0,IF(AB27="優勝",[2]点数換算表!$B$16,IF(AB27="準優勝",[2]点数換算表!$C$16,IF(AB27="ベスト4",[2]点数換算表!$D$16,IF(AB27="ベスト8",[2]点数換算表!$E$16,IF(AB27="ベスト16",[2]点数換算表!$F$16,IF(AB27="ベスト32",[2]点数換算表!$G$16,"")))))))</f>
        <v>0</v>
      </c>
      <c r="AD27" s="24"/>
      <c r="AE27" s="13">
        <f>IF(AD27="",0,IF(AD27="優勝",[2]点数換算表!$B$17,IF(AD27="準優勝",[2]点数換算表!$C$17,IF(AD27="ベスト4",[2]点数換算表!$D$17,IF(AD27="ベスト8",[2]点数換算表!$E$17,IF(AD27="ベスト16",[2]点数換算表!$F$17,IF(AD27="ベスト32",[2]点数換算表!$G$17,"")))))))</f>
        <v>0</v>
      </c>
      <c r="AF27" s="15"/>
      <c r="AG27" s="13">
        <f>IF(AF27="",0,IF(AF27="優勝",[2]点数換算表!$B$18,IF(AF27="準優勝",[2]点数換算表!$C$18,IF(AF27="ベスト4",[2]点数換算表!$D$18,IF(AF27="ベスト8",[2]点数換算表!$E$18,[2]点数換算表!$F$18)))))</f>
        <v>0</v>
      </c>
      <c r="AH27" s="15"/>
      <c r="AI27" s="13">
        <f>IF(AH27="",0,IF(AH27="優勝",[2]点数換算表!$B$19,IF(AH27="準優勝",[2]点数換算表!$C$19,IF(AH27="ベスト4",[2]点数換算表!$D$19,IF(AH27="ベスト8",[2]点数換算表!$E$19,[2]点数換算表!$F$19)))))</f>
        <v>0</v>
      </c>
    </row>
    <row r="28" spans="1:35">
      <c r="A28" s="13">
        <v>25</v>
      </c>
      <c r="B28" s="24" t="s">
        <v>92</v>
      </c>
      <c r="C28" s="24" t="s">
        <v>51</v>
      </c>
      <c r="D28" s="24">
        <v>2</v>
      </c>
      <c r="E28" s="16" t="s">
        <v>177</v>
      </c>
      <c r="F28" s="26" t="s">
        <v>539</v>
      </c>
      <c r="G28" s="13">
        <f t="shared" si="0"/>
        <v>328</v>
      </c>
      <c r="H28" s="15"/>
      <c r="I28" s="13">
        <f>IF(H28="",0,IF(H28="優勝",[2]点数換算表!$B$2,IF(H28="準優勝",[2]点数換算表!$C$2,IF(H28="ベスト4",[2]点数換算表!$D$2,[2]点数換算表!$E$2))))</f>
        <v>0</v>
      </c>
      <c r="J28" s="15"/>
      <c r="K28" s="13">
        <f>IF(J28="",0,IF(J28="優勝",[2]点数換算表!$B$3,IF(J28="準優勝",[2]点数換算表!$C$3,IF(J28="ベスト4",[2]点数換算表!$D$3,[2]点数換算表!$E$3))))</f>
        <v>0</v>
      </c>
      <c r="L28" s="24" t="s">
        <v>9</v>
      </c>
      <c r="M28" s="13">
        <f>IF(L28="",0,IF(L28="優勝",[2]点数換算表!$B$4,IF(L28="準優勝",[2]点数換算表!$C$4,IF(L28="ベスト4",[2]点数換算表!$D$4,IF(L28="ベスト8",[2]点数換算表!$E$4,IF(L28="ベスト16",[2]点数換算表!$F$4,""))))))</f>
        <v>40</v>
      </c>
      <c r="N28" s="24" t="s">
        <v>7</v>
      </c>
      <c r="O28" s="13">
        <f>IF(N28="",0,IF(N28="優勝",[2]点数換算表!$B$5,IF(N28="準優勝",[2]点数換算表!$C$5,IF(N28="ベスト4",[2]点数換算表!$D$5,IF(N28="ベスト8",[2]点数換算表!$E$5,IF(N28="ベスト16",[2]点数換算表!$F$5,IF(N28="ベスト32",[2]点数換算表!$G$5,"")))))))</f>
        <v>100</v>
      </c>
      <c r="P28" s="24" t="s">
        <v>135</v>
      </c>
      <c r="Q28" s="13">
        <f>IF(P28="",0,IF(P28="優勝",[2]点数換算表!$B$6,IF(P28="準優勝",[2]点数換算表!$C$6,IF(P28="ベスト4",[2]点数換算表!$D$6,IF(P28="ベスト8",[2]点数換算表!$E$6,IF(P28="ベスト16",[2]点数換算表!$F$6,IF(P28="ベスト32",[2]点数換算表!$G$6,"")))))))</f>
        <v>100</v>
      </c>
      <c r="R28" s="15"/>
      <c r="S28" s="13">
        <f>IF(R28="",0,IF(R28="優勝",[2]点数換算表!$B$7,IF(R28="準優勝",[2]点数換算表!$C$7,IF(R28="ベスト4",[2]点数換算表!$D$7,IF(R28="ベスト8",[2]点数換算表!$E$7,[2]点数換算表!$F$7)))))</f>
        <v>0</v>
      </c>
      <c r="T28" s="15"/>
      <c r="U28" s="13">
        <f>IF(T28="",0,IF(T28="優勝",[2]点数換算表!$B$8,IF(T28="準優勝",[2]点数換算表!$C$8,IF(T28="ベスト4",[2]点数換算表!$D$8,IF(T28="ベスト8",[2]点数換算表!$E$8,[2]点数換算表!$F$8)))))</f>
        <v>0</v>
      </c>
      <c r="V28" s="15"/>
      <c r="W28" s="13">
        <f>IF(V28="",0,IF(V28="優勝",[2]点数換算表!$B$13,IF(V28="準優勝",[2]点数換算表!$C$13,IF(V28="ベスト4",[2]点数換算表!$D$13,[2]点数換算表!$E$13))))</f>
        <v>0</v>
      </c>
      <c r="X28" s="15"/>
      <c r="Y28" s="13">
        <f>IF(X28="",0,IF(X28="優勝",[2]点数換算表!$B$14,IF(X28="準優勝",[2]点数換算表!$C$14,IF(X28="ベスト4",[2]点数換算表!$D$14,[2]点数換算表!$E$14))))</f>
        <v>0</v>
      </c>
      <c r="Z28" s="24" t="s">
        <v>6</v>
      </c>
      <c r="AA28" s="13">
        <f>IF(Z28="",0,IF(Z28="優勝",[2]点数換算表!$B$15,IF(Z28="準優勝",[2]点数換算表!$C$15,IF(Z28="ベスト4",[2]点数換算表!$D$15,IF(Z28="ベスト8",[2]点数換算表!$E$15,IF(Z28="ベスト16",[2]点数換算表!$F$15,""))))))</f>
        <v>48</v>
      </c>
      <c r="AB28" s="24" t="s">
        <v>135</v>
      </c>
      <c r="AC28" s="13">
        <f>IF(AB28="",0,IF(AB28="優勝",[2]点数換算表!$B$16,IF(AB28="準優勝",[2]点数換算表!$C$16,IF(AB28="ベスト4",[2]点数換算表!$D$16,IF(AB28="ベスト8",[2]点数換算表!$E$16,IF(AB28="ベスト16",[2]点数換算表!$F$16,IF(AB28="ベスト32",[2]点数換算表!$G$16,"")))))))</f>
        <v>40</v>
      </c>
      <c r="AD28" s="24"/>
      <c r="AE28" s="13">
        <f>IF(AD28="",0,IF(AD28="優勝",[2]点数換算表!$B$17,IF(AD28="準優勝",[2]点数換算表!$C$17,IF(AD28="ベスト4",[2]点数換算表!$D$17,IF(AD28="ベスト8",[2]点数換算表!$E$17,IF(AD28="ベスト16",[2]点数換算表!$F$17,IF(AD28="ベスト32",[2]点数換算表!$G$17,"")))))))</f>
        <v>0</v>
      </c>
      <c r="AF28" s="15"/>
      <c r="AG28" s="13">
        <f>IF(AF28="",0,IF(AF28="優勝",[2]点数換算表!$B$18,IF(AF28="準優勝",[2]点数換算表!$C$18,IF(AF28="ベスト4",[2]点数換算表!$D$18,IF(AF28="ベスト8",[2]点数換算表!$E$18,[2]点数換算表!$F$18)))))</f>
        <v>0</v>
      </c>
      <c r="AH28" s="15"/>
      <c r="AI28" s="13">
        <f>IF(AH28="",0,IF(AH28="優勝",[2]点数換算表!$B$19,IF(AH28="準優勝",[2]点数換算表!$C$19,IF(AH28="ベスト4",[2]点数換算表!$D$19,IF(AH28="ベスト8",[2]点数換算表!$E$19,[2]点数換算表!$F$19)))))</f>
        <v>0</v>
      </c>
    </row>
    <row r="29" spans="1:35">
      <c r="A29" s="13">
        <v>26</v>
      </c>
      <c r="B29" s="24" t="s">
        <v>119</v>
      </c>
      <c r="C29" s="24" t="s">
        <v>51</v>
      </c>
      <c r="D29" s="24">
        <v>3</v>
      </c>
      <c r="E29" s="16" t="s">
        <v>177</v>
      </c>
      <c r="F29" s="26" t="s">
        <v>539</v>
      </c>
      <c r="G29" s="13">
        <f t="shared" si="0"/>
        <v>328</v>
      </c>
      <c r="H29" s="15"/>
      <c r="I29" s="13">
        <f>IF(H29="",0,IF(H29="優勝",[2]点数換算表!$B$2,IF(H29="準優勝",[2]点数換算表!$C$2,IF(H29="ベスト4",[2]点数換算表!$D$2,[2]点数換算表!$E$2))))</f>
        <v>0</v>
      </c>
      <c r="J29" s="15"/>
      <c r="K29" s="13">
        <f>IF(J29="",0,IF(J29="優勝",[2]点数換算表!$B$3,IF(J29="準優勝",[2]点数換算表!$C$3,IF(J29="ベスト4",[2]点数換算表!$D$3,[2]点数換算表!$E$3))))</f>
        <v>0</v>
      </c>
      <c r="L29" s="24" t="s">
        <v>9</v>
      </c>
      <c r="M29" s="13">
        <f>IF(L29="",0,IF(L29="優勝",[2]点数換算表!$B$4,IF(L29="準優勝",[2]点数換算表!$C$4,IF(L29="ベスト4",[2]点数換算表!$D$4,IF(L29="ベスト8",[2]点数換算表!$E$4,IF(L29="ベスト16",[2]点数換算表!$F$4,""))))))</f>
        <v>40</v>
      </c>
      <c r="N29" s="24" t="s">
        <v>7</v>
      </c>
      <c r="O29" s="13">
        <f>IF(N29="",0,IF(N29="優勝",[2]点数換算表!$B$5,IF(N29="準優勝",[2]点数換算表!$C$5,IF(N29="ベスト4",[2]点数換算表!$D$5,IF(N29="ベスト8",[2]点数換算表!$E$5,IF(N29="ベスト16",[2]点数換算表!$F$5,IF(N29="ベスト32",[2]点数換算表!$G$5,"")))))))</f>
        <v>100</v>
      </c>
      <c r="P29" s="24" t="s">
        <v>135</v>
      </c>
      <c r="Q29" s="13">
        <f>IF(P29="",0,IF(P29="優勝",[2]点数換算表!$B$6,IF(P29="準優勝",[2]点数換算表!$C$6,IF(P29="ベスト4",[2]点数換算表!$D$6,IF(P29="ベスト8",[2]点数換算表!$E$6,IF(P29="ベスト16",[2]点数換算表!$F$6,IF(P29="ベスト32",[2]点数換算表!$G$6,"")))))))</f>
        <v>100</v>
      </c>
      <c r="R29" s="15"/>
      <c r="S29" s="13">
        <f>IF(R29="",0,IF(R29="優勝",[2]点数換算表!$B$7,IF(R29="準優勝",[2]点数換算表!$C$7,IF(R29="ベスト4",[2]点数換算表!$D$7,IF(R29="ベスト8",[2]点数換算表!$E$7,[2]点数換算表!$F$7)))))</f>
        <v>0</v>
      </c>
      <c r="T29" s="15"/>
      <c r="U29" s="13">
        <f>IF(T29="",0,IF(T29="優勝",[2]点数換算表!$B$8,IF(T29="準優勝",[2]点数換算表!$C$8,IF(T29="ベスト4",[2]点数換算表!$D$8,IF(T29="ベスト8",[2]点数換算表!$E$8,[2]点数換算表!$F$8)))))</f>
        <v>0</v>
      </c>
      <c r="V29" s="15"/>
      <c r="W29" s="13">
        <f>IF(V29="",0,IF(V29="優勝",[2]点数換算表!$B$13,IF(V29="準優勝",[2]点数換算表!$C$13,IF(V29="ベスト4",[2]点数換算表!$D$13,[2]点数換算表!$E$13))))</f>
        <v>0</v>
      </c>
      <c r="X29" s="15"/>
      <c r="Y29" s="13">
        <f>IF(X29="",0,IF(X29="優勝",[2]点数換算表!$B$14,IF(X29="準優勝",[2]点数換算表!$C$14,IF(X29="ベスト4",[2]点数換算表!$D$14,[2]点数換算表!$E$14))))</f>
        <v>0</v>
      </c>
      <c r="Z29" s="24" t="s">
        <v>6</v>
      </c>
      <c r="AA29" s="13">
        <f>IF(Z29="",0,IF(Z29="優勝",[2]点数換算表!$B$15,IF(Z29="準優勝",[2]点数換算表!$C$15,IF(Z29="ベスト4",[2]点数換算表!$D$15,IF(Z29="ベスト8",[2]点数換算表!$E$15,IF(Z29="ベスト16",[2]点数換算表!$F$15,""))))))</f>
        <v>48</v>
      </c>
      <c r="AB29" s="24" t="s">
        <v>135</v>
      </c>
      <c r="AC29" s="13">
        <f>IF(AB29="",0,IF(AB29="優勝",[2]点数換算表!$B$16,IF(AB29="準優勝",[2]点数換算表!$C$16,IF(AB29="ベスト4",[2]点数換算表!$D$16,IF(AB29="ベスト8",[2]点数換算表!$E$16,IF(AB29="ベスト16",[2]点数換算表!$F$16,IF(AB29="ベスト32",[2]点数換算表!$G$16,"")))))))</f>
        <v>40</v>
      </c>
      <c r="AD29" s="24"/>
      <c r="AE29" s="13">
        <f>IF(AD29="",0,IF(AD29="優勝",[2]点数換算表!$B$17,IF(AD29="準優勝",[2]点数換算表!$C$17,IF(AD29="ベスト4",[2]点数換算表!$D$17,IF(AD29="ベスト8",[2]点数換算表!$E$17,IF(AD29="ベスト16",[2]点数換算表!$F$17,IF(AD29="ベスト32",[2]点数換算表!$G$17,"")))))))</f>
        <v>0</v>
      </c>
      <c r="AF29" s="15"/>
      <c r="AG29" s="13">
        <f>IF(AF29="",0,IF(AF29="優勝",[2]点数換算表!$B$18,IF(AF29="準優勝",[2]点数換算表!$C$18,IF(AF29="ベスト4",[2]点数換算表!$D$18,IF(AF29="ベスト8",[2]点数換算表!$E$18,[2]点数換算表!$F$18)))))</f>
        <v>0</v>
      </c>
      <c r="AH29" s="15"/>
      <c r="AI29" s="13">
        <f>IF(AH29="",0,IF(AH29="優勝",[2]点数換算表!$B$19,IF(AH29="準優勝",[2]点数換算表!$C$19,IF(AH29="ベスト4",[2]点数換算表!$D$19,IF(AH29="ベスト8",[2]点数換算表!$E$19,[2]点数換算表!$F$19)))))</f>
        <v>0</v>
      </c>
    </row>
    <row r="30" spans="1:35">
      <c r="A30" s="13">
        <v>27</v>
      </c>
      <c r="B30" s="24" t="s">
        <v>552</v>
      </c>
      <c r="C30" s="24" t="s">
        <v>553</v>
      </c>
      <c r="D30" s="24">
        <v>1</v>
      </c>
      <c r="E30" s="16" t="s">
        <v>177</v>
      </c>
      <c r="F30" s="26" t="s">
        <v>539</v>
      </c>
      <c r="G30" s="13">
        <f t="shared" si="0"/>
        <v>320</v>
      </c>
      <c r="H30" s="15"/>
      <c r="I30" s="13">
        <f>IF(H30="",0,IF(H30="優勝",[2]点数換算表!$B$2,IF(H30="準優勝",[2]点数換算表!$C$2,IF(H30="ベスト4",[2]点数換算表!$D$2,[2]点数換算表!$E$2))))</f>
        <v>0</v>
      </c>
      <c r="J30" s="15"/>
      <c r="K30" s="13">
        <f>IF(J30="",0,IF(J30="優勝",[2]点数換算表!$B$3,IF(J30="準優勝",[2]点数換算表!$C$3,IF(J30="ベスト4",[2]点数換算表!$D$3,[2]点数換算表!$E$3))))</f>
        <v>0</v>
      </c>
      <c r="L30" s="24" t="s">
        <v>7</v>
      </c>
      <c r="M30" s="13">
        <f>IF(L30="",0,IF(L30="優勝",[2]点数換算表!$B$4,IF(L30="準優勝",[2]点数換算表!$C$4,IF(L30="ベスト4",[2]点数換算表!$D$4,IF(L30="ベスト8",[2]点数換算表!$E$4,IF(L30="ベスト16",[2]点数換算表!$F$4,""))))))</f>
        <v>20</v>
      </c>
      <c r="N30" s="24" t="s">
        <v>7</v>
      </c>
      <c r="O30" s="13">
        <f>IF(N30="",0,IF(N30="優勝",[2]点数換算表!$B$5,IF(N30="準優勝",[2]点数換算表!$C$5,IF(N30="ベスト4",[2]点数換算表!$D$5,IF(N30="ベスト8",[2]点数換算表!$E$5,IF(N30="ベスト16",[2]点数換算表!$F$5,IF(N30="ベスト32",[2]点数換算表!$G$5,"")))))))</f>
        <v>100</v>
      </c>
      <c r="P30" s="24" t="s">
        <v>7</v>
      </c>
      <c r="Q30" s="13">
        <f>IF(P30="",0,IF(P30="優勝",[2]点数換算表!$B$6,IF(P30="準優勝",[2]点数換算表!$C$6,IF(P30="ベスト4",[2]点数換算表!$D$6,IF(P30="ベスト8",[2]点数換算表!$E$6,IF(P30="ベスト16",[2]点数換算表!$F$6,IF(P30="ベスト32",[2]点数換算表!$G$6,"")))))))</f>
        <v>200</v>
      </c>
      <c r="R30" s="15"/>
      <c r="S30" s="13">
        <f>IF(R30="",0,IF(R30="優勝",[2]点数換算表!$B$7,IF(R30="準優勝",[2]点数換算表!$C$7,IF(R30="ベスト4",[2]点数換算表!$D$7,IF(R30="ベスト8",[2]点数換算表!$E$7,[2]点数換算表!$F$7)))))</f>
        <v>0</v>
      </c>
      <c r="T30" s="15"/>
      <c r="U30" s="13">
        <f>IF(T30="",0,IF(T30="優勝",[2]点数換算表!$B$8,IF(T30="準優勝",[2]点数換算表!$C$8,IF(T30="ベスト4",[2]点数換算表!$D$8,IF(T30="ベスト8",[2]点数換算表!$E$8,[2]点数換算表!$F$8)))))</f>
        <v>0</v>
      </c>
      <c r="V30" s="15"/>
      <c r="W30" s="13">
        <f>IF(V30="",0,IF(V30="優勝",[2]点数換算表!$B$13,IF(V30="準優勝",[2]点数換算表!$C$13,IF(V30="ベスト4",[2]点数換算表!$D$13,[2]点数換算表!$E$13))))</f>
        <v>0</v>
      </c>
      <c r="X30" s="15"/>
      <c r="Y30" s="13">
        <f>IF(X30="",0,IF(X30="優勝",[2]点数換算表!$B$14,IF(X30="準優勝",[2]点数換算表!$C$14,IF(X30="ベスト4",[2]点数換算表!$D$14,[2]点数換算表!$E$14))))</f>
        <v>0</v>
      </c>
      <c r="Z30" s="24"/>
      <c r="AA30" s="13">
        <f>IF(Z30="",0,IF(Z30="優勝",[2]点数換算表!$B$15,IF(Z30="準優勝",[2]点数換算表!$C$15,IF(Z30="ベスト4",[2]点数換算表!$D$15,IF(Z30="ベスト8",[2]点数換算表!$E$15,IF(Z30="ベスト16",[2]点数換算表!$F$15,""))))))</f>
        <v>0</v>
      </c>
      <c r="AB30" s="24"/>
      <c r="AC30" s="13">
        <f>IF(AB30="",0,IF(AB30="優勝",[2]点数換算表!$B$16,IF(AB30="準優勝",[2]点数換算表!$C$16,IF(AB30="ベスト4",[2]点数換算表!$D$16,IF(AB30="ベスト8",[2]点数換算表!$E$16,IF(AB30="ベスト16",[2]点数換算表!$F$16,IF(AB30="ベスト32",[2]点数換算表!$G$16,"")))))))</f>
        <v>0</v>
      </c>
      <c r="AD30" s="24"/>
      <c r="AE30" s="13">
        <f>IF(AD30="",0,IF(AD30="優勝",[2]点数換算表!$B$17,IF(AD30="準優勝",[2]点数換算表!$C$17,IF(AD30="ベスト4",[2]点数換算表!$D$17,IF(AD30="ベスト8",[2]点数換算表!$E$17,IF(AD30="ベスト16",[2]点数換算表!$F$17,IF(AD30="ベスト32",[2]点数換算表!$G$17,"")))))))</f>
        <v>0</v>
      </c>
      <c r="AF30" s="15"/>
      <c r="AG30" s="13">
        <f>IF(AF30="",0,IF(AF30="優勝",[2]点数換算表!$B$18,IF(AF30="準優勝",[2]点数換算表!$C$18,IF(AF30="ベスト4",[2]点数換算表!$D$18,IF(AF30="ベスト8",[2]点数換算表!$E$18,[2]点数換算表!$F$18)))))</f>
        <v>0</v>
      </c>
      <c r="AH30" s="15"/>
      <c r="AI30" s="13">
        <f>IF(AH30="",0,IF(AH30="優勝",[2]点数換算表!$B$19,IF(AH30="準優勝",[2]点数換算表!$C$19,IF(AH30="ベスト4",[2]点数換算表!$D$19,IF(AH30="ベスト8",[2]点数換算表!$E$19,[2]点数換算表!$F$19)))))</f>
        <v>0</v>
      </c>
    </row>
    <row r="31" spans="1:35">
      <c r="A31" s="13">
        <v>28</v>
      </c>
      <c r="B31" s="24" t="s">
        <v>548</v>
      </c>
      <c r="C31" s="24" t="s">
        <v>75</v>
      </c>
      <c r="D31" s="24">
        <v>1</v>
      </c>
      <c r="E31" s="16" t="s">
        <v>177</v>
      </c>
      <c r="F31" s="26" t="s">
        <v>539</v>
      </c>
      <c r="G31" s="13">
        <f t="shared" si="0"/>
        <v>310</v>
      </c>
      <c r="H31" s="15"/>
      <c r="I31" s="13">
        <f>IF(H31="",0,IF(H31="優勝",[2]点数換算表!$B$2,IF(H31="準優勝",[2]点数換算表!$C$2,IF(H31="ベスト4",[2]点数換算表!$D$2,[2]点数換算表!$E$2))))</f>
        <v>0</v>
      </c>
      <c r="J31" s="15"/>
      <c r="K31" s="13">
        <f>IF(J31="",0,IF(J31="優勝",[2]点数換算表!$B$3,IF(J31="準優勝",[2]点数換算表!$C$3,IF(J31="ベスト4",[2]点数換算表!$D$3,[2]点数換算表!$E$3))))</f>
        <v>0</v>
      </c>
      <c r="L31" s="24" t="s">
        <v>6</v>
      </c>
      <c r="M31" s="13">
        <f>IF(L31="",0,IF(L31="優勝",[2]点数換算表!$B$4,IF(L31="準優勝",[2]点数換算表!$C$4,IF(L31="ベスト4",[2]点数換算表!$D$4,IF(L31="ベスト8",[2]点数換算表!$E$4,IF(L31="ベスト16",[2]点数換算表!$F$4,""))))))</f>
        <v>60</v>
      </c>
      <c r="N31" s="24" t="s">
        <v>135</v>
      </c>
      <c r="O31" s="13">
        <f>IF(N31="",0,IF(N31="優勝",[2]点数換算表!$B$5,IF(N31="準優勝",[2]点数換算表!$C$5,IF(N31="ベスト4",[2]点数換算表!$D$5,IF(N31="ベスト8",[2]点数換算表!$E$5,IF(N31="ベスト16",[2]点数換算表!$F$5,IF(N31="ベスト32",[2]点数換算表!$G$5,"")))))))</f>
        <v>50</v>
      </c>
      <c r="P31" s="24" t="s">
        <v>7</v>
      </c>
      <c r="Q31" s="13">
        <f>IF(P31="",0,IF(P31="優勝",[2]点数換算表!$B$6,IF(P31="準優勝",[2]点数換算表!$C$6,IF(P31="ベスト4",[2]点数換算表!$D$6,IF(P31="ベスト8",[2]点数換算表!$E$6,IF(P31="ベスト16",[2]点数換算表!$F$6,IF(P31="ベスト32",[2]点数換算表!$G$6,"")))))))</f>
        <v>200</v>
      </c>
      <c r="R31" s="15"/>
      <c r="S31" s="13">
        <f>IF(R31="",0,IF(R31="優勝",[2]点数換算表!$B$7,IF(R31="準優勝",[2]点数換算表!$C$7,IF(R31="ベスト4",[2]点数換算表!$D$7,IF(R31="ベスト8",[2]点数換算表!$E$7,[2]点数換算表!$F$7)))))</f>
        <v>0</v>
      </c>
      <c r="T31" s="15"/>
      <c r="U31" s="13">
        <f>IF(T31="",0,IF(T31="優勝",[2]点数換算表!$B$8,IF(T31="準優勝",[2]点数換算表!$C$8,IF(T31="ベスト4",[2]点数換算表!$D$8,IF(T31="ベスト8",[2]点数換算表!$E$8,[2]点数換算表!$F$8)))))</f>
        <v>0</v>
      </c>
      <c r="V31" s="15"/>
      <c r="W31" s="13">
        <f>IF(V31="",0,IF(V31="優勝",[2]点数換算表!$B$13,IF(V31="準優勝",[2]点数換算表!$C$13,IF(V31="ベスト4",[2]点数換算表!$D$13,[2]点数換算表!$E$13))))</f>
        <v>0</v>
      </c>
      <c r="X31" s="15"/>
      <c r="Y31" s="13">
        <f>IF(X31="",0,IF(X31="優勝",[2]点数換算表!$B$14,IF(X31="準優勝",[2]点数換算表!$C$14,IF(X31="ベスト4",[2]点数換算表!$D$14,[2]点数換算表!$E$14))))</f>
        <v>0</v>
      </c>
      <c r="Z31" s="24"/>
      <c r="AA31" s="13">
        <f>IF(Z31="",0,IF(Z31="優勝",[2]点数換算表!$B$15,IF(Z31="準優勝",[2]点数換算表!$C$15,IF(Z31="ベスト4",[2]点数換算表!$D$15,IF(Z31="ベスト8",[2]点数換算表!$E$15,IF(Z31="ベスト16",[2]点数換算表!$F$15,""))))))</f>
        <v>0</v>
      </c>
      <c r="AB31" s="24"/>
      <c r="AC31" s="13">
        <f>IF(AB31="",0,IF(AB31="優勝",[2]点数換算表!$B$16,IF(AB31="準優勝",[2]点数換算表!$C$16,IF(AB31="ベスト4",[2]点数換算表!$D$16,IF(AB31="ベスト8",[2]点数換算表!$E$16,IF(AB31="ベスト16",[2]点数換算表!$F$16,IF(AB31="ベスト32",[2]点数換算表!$G$16,"")))))))</f>
        <v>0</v>
      </c>
      <c r="AD31" s="24"/>
      <c r="AE31" s="13">
        <f>IF(AD31="",0,IF(AD31="優勝",[2]点数換算表!$B$17,IF(AD31="準優勝",[2]点数換算表!$C$17,IF(AD31="ベスト4",[2]点数換算表!$D$17,IF(AD31="ベスト8",[2]点数換算表!$E$17,IF(AD31="ベスト16",[2]点数換算表!$F$17,IF(AD31="ベスト32",[2]点数換算表!$G$17,"")))))))</f>
        <v>0</v>
      </c>
      <c r="AF31" s="15"/>
      <c r="AG31" s="13">
        <f>IF(AF31="",0,IF(AF31="優勝",[2]点数換算表!$B$18,IF(AF31="準優勝",[2]点数換算表!$C$18,IF(AF31="ベスト4",[2]点数換算表!$D$18,IF(AF31="ベスト8",[2]点数換算表!$E$18,[2]点数換算表!$F$18)))))</f>
        <v>0</v>
      </c>
      <c r="AH31" s="15"/>
      <c r="AI31" s="13">
        <f>IF(AH31="",0,IF(AH31="優勝",[2]点数換算表!$B$19,IF(AH31="準優勝",[2]点数換算表!$C$19,IF(AH31="ベスト4",[2]点数換算表!$D$19,IF(AH31="ベスト8",[2]点数換算表!$E$19,[2]点数換算表!$F$19)))))</f>
        <v>0</v>
      </c>
    </row>
    <row r="32" spans="1:35">
      <c r="A32" s="13">
        <v>29</v>
      </c>
      <c r="B32" s="13" t="s">
        <v>166</v>
      </c>
      <c r="C32" s="13" t="s">
        <v>79</v>
      </c>
      <c r="D32" s="13">
        <v>3</v>
      </c>
      <c r="E32" s="16" t="s">
        <v>177</v>
      </c>
      <c r="F32" s="26" t="s">
        <v>539</v>
      </c>
      <c r="G32" s="13">
        <f t="shared" si="0"/>
        <v>300</v>
      </c>
      <c r="H32" s="15"/>
      <c r="I32" s="13">
        <f>IF(H32="",0,IF(H32="優勝",[2]点数換算表!$B$2,IF(H32="準優勝",[2]点数換算表!$C$2,IF(H32="ベスト4",[2]点数換算表!$D$2,[2]点数換算表!$E$2))))</f>
        <v>0</v>
      </c>
      <c r="J32" s="15"/>
      <c r="K32" s="13">
        <f>IF(J32="",0,IF(J32="優勝",[2]点数換算表!$B$3,IF(J32="準優勝",[2]点数換算表!$C$3,IF(J32="ベスト4",[2]点数換算表!$D$3,[2]点数換算表!$E$3))))</f>
        <v>0</v>
      </c>
      <c r="L32" s="24"/>
      <c r="M32" s="13">
        <f>IF(L32="",0,IF(L32="優勝",[2]点数換算表!$B$4,IF(L32="準優勝",[2]点数換算表!$C$4,IF(L32="ベスト4",[2]点数換算表!$D$4,IF(L32="ベスト8",[2]点数換算表!$E$4,IF(L32="ベスト16",[2]点数換算表!$F$4,""))))))</f>
        <v>0</v>
      </c>
      <c r="N32" s="24" t="s">
        <v>7</v>
      </c>
      <c r="O32" s="13">
        <f>IF(N32="",0,IF(N32="優勝",[2]点数換算表!$B$5,IF(N32="準優勝",[2]点数換算表!$C$5,IF(N32="ベスト4",[2]点数換算表!$D$5,IF(N32="ベスト8",[2]点数換算表!$E$5,IF(N32="ベスト16",[2]点数換算表!$F$5,IF(N32="ベスト32",[2]点数換算表!$G$5,"")))))))</f>
        <v>100</v>
      </c>
      <c r="P32" s="24" t="s">
        <v>7</v>
      </c>
      <c r="Q32" s="13">
        <f>IF(P32="",0,IF(P32="優勝",[2]点数換算表!$B$6,IF(P32="準優勝",[2]点数換算表!$C$6,IF(P32="ベスト4",[2]点数換算表!$D$6,IF(P32="ベスト8",[2]点数換算表!$E$6,IF(P32="ベスト16",[2]点数換算表!$F$6,IF(P32="ベスト32",[2]点数換算表!$G$6,"")))))))</f>
        <v>200</v>
      </c>
      <c r="R32" s="15"/>
      <c r="S32" s="13">
        <f>IF(R32="",0,IF(R32="優勝",[2]点数換算表!$B$7,IF(R32="準優勝",[2]点数換算表!$C$7,IF(R32="ベスト4",[2]点数換算表!$D$7,IF(R32="ベスト8",[2]点数換算表!$E$7,[2]点数換算表!$F$7)))))</f>
        <v>0</v>
      </c>
      <c r="T32" s="15"/>
      <c r="U32" s="13">
        <f>IF(T32="",0,IF(T32="優勝",[2]点数換算表!$B$8,IF(T32="準優勝",[2]点数換算表!$C$8,IF(T32="ベスト4",[2]点数換算表!$D$8,IF(T32="ベスト8",[2]点数換算表!$E$8,[2]点数換算表!$F$8)))))</f>
        <v>0</v>
      </c>
      <c r="V32" s="15"/>
      <c r="W32" s="13">
        <f>IF(V32="",0,IF(V32="優勝",[2]点数換算表!$B$13,IF(V32="準優勝",[2]点数換算表!$C$13,IF(V32="ベスト4",[2]点数換算表!$D$13,[2]点数換算表!$E$13))))</f>
        <v>0</v>
      </c>
      <c r="X32" s="15"/>
      <c r="Y32" s="13">
        <f>IF(X32="",0,IF(X32="優勝",[2]点数換算表!$B$14,IF(X32="準優勝",[2]点数換算表!$C$14,IF(X32="ベスト4",[2]点数換算表!$D$14,[2]点数換算表!$E$14))))</f>
        <v>0</v>
      </c>
      <c r="Z32" s="24"/>
      <c r="AA32" s="13">
        <f>IF(Z32="",0,IF(Z32="優勝",[2]点数換算表!$B$15,IF(Z32="準優勝",[2]点数換算表!$C$15,IF(Z32="ベスト4",[2]点数換算表!$D$15,IF(Z32="ベスト8",[2]点数換算表!$E$15,IF(Z32="ベスト16",[2]点数換算表!$F$15,""))))))</f>
        <v>0</v>
      </c>
      <c r="AB32" s="24"/>
      <c r="AC32" s="13">
        <f>IF(AB32="",0,IF(AB32="優勝",[2]点数換算表!$B$16,IF(AB32="準優勝",[2]点数換算表!$C$16,IF(AB32="ベスト4",[2]点数換算表!$D$16,IF(AB32="ベスト8",[2]点数換算表!$E$16,IF(AB32="ベスト16",[2]点数換算表!$F$16,IF(AB32="ベスト32",[2]点数換算表!$G$16,"")))))))</f>
        <v>0</v>
      </c>
      <c r="AD32" s="24"/>
      <c r="AE32" s="13">
        <f>IF(AD32="",0,IF(AD32="優勝",[2]点数換算表!$B$17,IF(AD32="準優勝",[2]点数換算表!$C$17,IF(AD32="ベスト4",[2]点数換算表!$D$17,IF(AD32="ベスト8",[2]点数換算表!$E$17,IF(AD32="ベスト16",[2]点数換算表!$F$17,IF(AD32="ベスト32",[2]点数換算表!$G$17,"")))))))</f>
        <v>0</v>
      </c>
      <c r="AF32" s="15"/>
      <c r="AG32" s="13">
        <f>IF(AF32="",0,IF(AF32="優勝",[2]点数換算表!$B$18,IF(AF32="準優勝",[2]点数換算表!$C$18,IF(AF32="ベスト4",[2]点数換算表!$D$18,IF(AF32="ベスト8",[2]点数換算表!$E$18,[2]点数換算表!$F$18)))))</f>
        <v>0</v>
      </c>
      <c r="AH32" s="15"/>
      <c r="AI32" s="13">
        <f>IF(AH32="",0,IF(AH32="優勝",[2]点数換算表!$B$19,IF(AH32="準優勝",[2]点数換算表!$C$19,IF(AH32="ベスト4",[2]点数換算表!$D$19,IF(AH32="ベスト8",[2]点数換算表!$E$19,[2]点数換算表!$F$19)))))</f>
        <v>0</v>
      </c>
    </row>
    <row r="33" spans="1:35">
      <c r="A33" s="13">
        <v>30</v>
      </c>
      <c r="B33" s="24" t="s">
        <v>691</v>
      </c>
      <c r="C33" s="24" t="s">
        <v>536</v>
      </c>
      <c r="D33" s="24">
        <v>3</v>
      </c>
      <c r="E33" s="16" t="s">
        <v>177</v>
      </c>
      <c r="F33" s="26" t="s">
        <v>539</v>
      </c>
      <c r="G33" s="13">
        <f t="shared" si="0"/>
        <v>300</v>
      </c>
      <c r="H33" s="15"/>
      <c r="I33" s="13">
        <f>IF(H33="",0,IF(H33="優勝",[2]点数換算表!$B$2,IF(H33="準優勝",[2]点数換算表!$C$2,IF(H33="ベスト4",[2]点数換算表!$D$2,[2]点数換算表!$E$2))))</f>
        <v>0</v>
      </c>
      <c r="J33" s="15"/>
      <c r="K33" s="13">
        <f>IF(J33="",0,IF(J33="優勝",[2]点数換算表!$B$3,IF(J33="準優勝",[2]点数換算表!$C$3,IF(J33="ベスト4",[2]点数換算表!$D$3,[2]点数換算表!$E$3))))</f>
        <v>0</v>
      </c>
      <c r="L33" s="24"/>
      <c r="M33" s="13">
        <f>IF(L33="",0,IF(L33="優勝",[2]点数換算表!$B$4,IF(L33="準優勝",[2]点数換算表!$C$4,IF(L33="ベスト4",[2]点数換算表!$D$4,IF(L33="ベスト8",[2]点数換算表!$E$4,IF(L33="ベスト16",[2]点数換算表!$F$4,""))))))</f>
        <v>0</v>
      </c>
      <c r="N33" s="24" t="s">
        <v>7</v>
      </c>
      <c r="O33" s="13">
        <f>IF(N33="",0,IF(N33="優勝",[2]点数換算表!$B$5,IF(N33="準優勝",[2]点数換算表!$C$5,IF(N33="ベスト4",[2]点数換算表!$D$5,IF(N33="ベスト8",[2]点数換算表!$E$5,IF(N33="ベスト16",[2]点数換算表!$F$5,IF(N33="ベスト32",[2]点数換算表!$G$5,"")))))))</f>
        <v>100</v>
      </c>
      <c r="P33" s="24" t="s">
        <v>7</v>
      </c>
      <c r="Q33" s="13">
        <f>IF(P33="",0,IF(P33="優勝",[2]点数換算表!$B$6,IF(P33="準優勝",[2]点数換算表!$C$6,IF(P33="ベスト4",[2]点数換算表!$D$6,IF(P33="ベスト8",[2]点数換算表!$E$6,IF(P33="ベスト16",[2]点数換算表!$F$6,IF(P33="ベスト32",[2]点数換算表!$G$6,"")))))))</f>
        <v>200</v>
      </c>
      <c r="R33" s="15"/>
      <c r="S33" s="13">
        <f>IF(R33="",0,IF(R33="優勝",[2]点数換算表!$B$7,IF(R33="準優勝",[2]点数換算表!$C$7,IF(R33="ベスト4",[2]点数換算表!$D$7,IF(R33="ベスト8",[2]点数換算表!$E$7,[2]点数換算表!$F$7)))))</f>
        <v>0</v>
      </c>
      <c r="T33" s="15"/>
      <c r="U33" s="13">
        <f>IF(T33="",0,IF(T33="優勝",[2]点数換算表!$B$8,IF(T33="準優勝",[2]点数換算表!$C$8,IF(T33="ベスト4",[2]点数換算表!$D$8,IF(T33="ベスト8",[2]点数換算表!$E$8,[2]点数換算表!$F$8)))))</f>
        <v>0</v>
      </c>
      <c r="V33" s="15"/>
      <c r="W33" s="13">
        <f>IF(V33="",0,IF(V33="優勝",[2]点数換算表!$B$13,IF(V33="準優勝",[2]点数換算表!$C$13,IF(V33="ベスト4",[2]点数換算表!$D$13,[2]点数換算表!$E$13))))</f>
        <v>0</v>
      </c>
      <c r="X33" s="15"/>
      <c r="Y33" s="13">
        <f>IF(X33="",0,IF(X33="優勝",[2]点数換算表!$B$14,IF(X33="準優勝",[2]点数換算表!$C$14,IF(X33="ベスト4",[2]点数換算表!$D$14,[2]点数換算表!$E$14))))</f>
        <v>0</v>
      </c>
      <c r="Z33" s="24"/>
      <c r="AA33" s="13">
        <f>IF(Z33="",0,IF(Z33="優勝",[2]点数換算表!$B$15,IF(Z33="準優勝",[2]点数換算表!$C$15,IF(Z33="ベスト4",[2]点数換算表!$D$15,IF(Z33="ベスト8",[2]点数換算表!$E$15,IF(Z33="ベスト16",[2]点数換算表!$F$15,""))))))</f>
        <v>0</v>
      </c>
      <c r="AB33" s="24"/>
      <c r="AC33" s="13">
        <f>IF(AB33="",0,IF(AB33="優勝",[2]点数換算表!$B$16,IF(AB33="準優勝",[2]点数換算表!$C$16,IF(AB33="ベスト4",[2]点数換算表!$D$16,IF(AB33="ベスト8",[2]点数換算表!$E$16,IF(AB33="ベスト16",[2]点数換算表!$F$16,IF(AB33="ベスト32",[2]点数換算表!$G$16,"")))))))</f>
        <v>0</v>
      </c>
      <c r="AD33" s="24"/>
      <c r="AE33" s="13">
        <f>IF(AD33="",0,IF(AD33="優勝",[2]点数換算表!$B$17,IF(AD33="準優勝",[2]点数換算表!$C$17,IF(AD33="ベスト4",[2]点数換算表!$D$17,IF(AD33="ベスト8",[2]点数換算表!$E$17,IF(AD33="ベスト16",[2]点数換算表!$F$17,IF(AD33="ベスト32",[2]点数換算表!$G$17,"")))))))</f>
        <v>0</v>
      </c>
      <c r="AF33" s="15"/>
      <c r="AG33" s="13">
        <f>IF(AF33="",0,IF(AF33="優勝",[2]点数換算表!$B$18,IF(AF33="準優勝",[2]点数換算表!$C$18,IF(AF33="ベスト4",[2]点数換算表!$D$18,IF(AF33="ベスト8",[2]点数換算表!$E$18,[2]点数換算表!$F$18)))))</f>
        <v>0</v>
      </c>
      <c r="AH33" s="15"/>
      <c r="AI33" s="13">
        <f>IF(AH33="",0,IF(AH33="優勝",[2]点数換算表!$B$19,IF(AH33="準優勝",[2]点数換算表!$C$19,IF(AH33="ベスト4",[2]点数換算表!$D$19,IF(AH33="ベスト8",[2]点数換算表!$E$19,[2]点数換算表!$F$19)))))</f>
        <v>0</v>
      </c>
    </row>
    <row r="34" spans="1:35">
      <c r="A34" s="13">
        <v>31</v>
      </c>
      <c r="B34" s="24" t="s">
        <v>205</v>
      </c>
      <c r="C34" s="24" t="s">
        <v>181</v>
      </c>
      <c r="D34" s="24">
        <v>2</v>
      </c>
      <c r="E34" s="18" t="s">
        <v>179</v>
      </c>
      <c r="F34" s="27" t="s">
        <v>540</v>
      </c>
      <c r="G34" s="13">
        <f t="shared" si="0"/>
        <v>290</v>
      </c>
      <c r="H34" s="15"/>
      <c r="I34" s="13">
        <f>IF(H34="",0,IF(H34="優勝",[2]点数換算表!$B$2,IF(H34="準優勝",[2]点数換算表!$C$2,IF(H34="ベスト4",[2]点数換算表!$D$2,[2]点数換算表!$E$2))))</f>
        <v>0</v>
      </c>
      <c r="J34" s="15"/>
      <c r="K34" s="13">
        <f>IF(J34="",0,IF(J34="優勝",[2]点数換算表!$B$3,IF(J34="準優勝",[2]点数換算表!$C$3,IF(J34="ベスト4",[2]点数換算表!$D$3,[2]点数換算表!$E$3))))</f>
        <v>0</v>
      </c>
      <c r="L34" s="24" t="s">
        <v>7</v>
      </c>
      <c r="M34" s="13">
        <f>IF(L34="",0,IF(L34="優勝",[2]点数換算表!$B$4,IF(L34="準優勝",[2]点数換算表!$C$4,IF(L34="ベスト4",[2]点数換算表!$D$4,IF(L34="ベスト8",[2]点数換算表!$E$4,IF(L34="ベスト16",[2]点数換算表!$F$4,""))))))</f>
        <v>20</v>
      </c>
      <c r="N34" s="24" t="s">
        <v>9</v>
      </c>
      <c r="O34" s="13">
        <f>IF(N34="",0,IF(N34="優勝",[2]点数換算表!$B$5,IF(N34="準優勝",[2]点数換算表!$C$5,IF(N34="ベスト4",[2]点数換算表!$D$5,IF(N34="ベスト8",[2]点数換算表!$E$5,IF(N34="ベスト16",[2]点数換算表!$F$5,IF(N34="ベスト32",[2]点数換算表!$G$5,"")))))))</f>
        <v>150</v>
      </c>
      <c r="P34" s="24"/>
      <c r="Q34" s="13">
        <f>IF(P34="",0,IF(P34="優勝",[2]点数換算表!$B$6,IF(P34="準優勝",[2]点数換算表!$C$6,IF(P34="ベスト4",[2]点数換算表!$D$6,IF(P34="ベスト8",[2]点数換算表!$E$6,IF(P34="ベスト16",[2]点数換算表!$F$6,IF(P34="ベスト32",[2]点数換算表!$G$6,"")))))))</f>
        <v>0</v>
      </c>
      <c r="R34" s="15"/>
      <c r="S34" s="13">
        <f>IF(R34="",0,IF(R34="優勝",[2]点数換算表!$B$7,IF(R34="準優勝",[2]点数換算表!$C$7,IF(R34="ベスト4",[2]点数換算表!$D$7,IF(R34="ベスト8",[2]点数換算表!$E$7,[2]点数換算表!$F$7)))))</f>
        <v>0</v>
      </c>
      <c r="T34" s="15"/>
      <c r="U34" s="13">
        <f>IF(T34="",0,IF(T34="優勝",[2]点数換算表!$B$8,IF(T34="準優勝",[2]点数換算表!$C$8,IF(T34="ベスト4",[2]点数換算表!$D$8,IF(T34="ベスト8",[2]点数換算表!$E$8,[2]点数換算表!$F$8)))))</f>
        <v>0</v>
      </c>
      <c r="V34" s="15"/>
      <c r="W34" s="13">
        <f>IF(V34="",0,IF(V34="優勝",[2]点数換算表!$B$13,IF(V34="準優勝",[2]点数換算表!$C$13,IF(V34="ベスト4",[2]点数換算表!$D$13,[2]点数換算表!$E$13))))</f>
        <v>0</v>
      </c>
      <c r="X34" s="15"/>
      <c r="Y34" s="13">
        <f>IF(X34="",0,IF(X34="優勝",[2]点数換算表!$B$14,IF(X34="準優勝",[2]点数換算表!$C$14,IF(X34="ベスト4",[2]点数換算表!$D$14,[2]点数換算表!$E$14))))</f>
        <v>0</v>
      </c>
      <c r="Z34" s="24"/>
      <c r="AA34" s="13">
        <f>IF(Z34="",0,IF(Z34="優勝",[2]点数換算表!$B$15,IF(Z34="準優勝",[2]点数換算表!$C$15,IF(Z34="ベスト4",[2]点数換算表!$D$15,IF(Z34="ベスト8",[2]点数換算表!$E$15,IF(Z34="ベスト16",[2]点数換算表!$F$15,""))))))</f>
        <v>0</v>
      </c>
      <c r="AB34" s="24" t="s">
        <v>9</v>
      </c>
      <c r="AC34" s="13">
        <f>IF(AB34="",0,IF(AB34="優勝",[2]点数換算表!$B$16,IF(AB34="準優勝",[2]点数換算表!$C$16,IF(AB34="ベスト4",[2]点数換算表!$D$16,IF(AB34="ベスト8",[2]点数換算表!$E$16,IF(AB34="ベスト16",[2]点数換算表!$F$16,IF(AB34="ベスト32",[2]点数換算表!$G$16,"")))))))</f>
        <v>120</v>
      </c>
      <c r="AD34" s="24"/>
      <c r="AE34" s="13">
        <f>IF(AD34="",0,IF(AD34="優勝",[2]点数換算表!$B$17,IF(AD34="準優勝",[2]点数換算表!$C$17,IF(AD34="ベスト4",[2]点数換算表!$D$17,IF(AD34="ベスト8",[2]点数換算表!$E$17,IF(AD34="ベスト16",[2]点数換算表!$F$17,IF(AD34="ベスト32",[2]点数換算表!$G$17,"")))))))</f>
        <v>0</v>
      </c>
      <c r="AF34" s="15"/>
      <c r="AG34" s="13">
        <f>IF(AF34="",0,IF(AF34="優勝",[2]点数換算表!$B$18,IF(AF34="準優勝",[2]点数換算表!$C$18,IF(AF34="ベスト4",[2]点数換算表!$D$18,IF(AF34="ベスト8",[2]点数換算表!$E$18,[2]点数換算表!$F$18)))))</f>
        <v>0</v>
      </c>
      <c r="AH34" s="15"/>
      <c r="AI34" s="13">
        <f>IF(AH34="",0,IF(AH34="優勝",[2]点数換算表!$B$19,IF(AH34="準優勝",[2]点数換算表!$C$19,IF(AH34="ベスト4",[2]点数換算表!$D$19,IF(AH34="ベスト8",[2]点数換算表!$E$19,[2]点数換算表!$F$19)))))</f>
        <v>0</v>
      </c>
    </row>
    <row r="35" spans="1:35">
      <c r="A35" s="13">
        <v>32</v>
      </c>
      <c r="B35" s="24" t="s">
        <v>127</v>
      </c>
      <c r="C35" s="24" t="s">
        <v>51</v>
      </c>
      <c r="D35" s="24">
        <v>3</v>
      </c>
      <c r="E35" s="16" t="s">
        <v>177</v>
      </c>
      <c r="F35" s="26" t="s">
        <v>539</v>
      </c>
      <c r="G35" s="13">
        <f t="shared" si="0"/>
        <v>290</v>
      </c>
      <c r="H35" s="15"/>
      <c r="I35" s="13">
        <f>IF(H35="",0,IF(H35="優勝",[2]点数換算表!$B$2,IF(H35="準優勝",[2]点数換算表!$C$2,IF(H35="ベスト4",[2]点数換算表!$D$2,[2]点数換算表!$E$2))))</f>
        <v>0</v>
      </c>
      <c r="J35" s="15"/>
      <c r="K35" s="13">
        <f>IF(J35="",0,IF(J35="優勝",[2]点数換算表!$B$3,IF(J35="準優勝",[2]点数換算表!$C$3,IF(J35="ベスト4",[2]点数換算表!$D$3,[2]点数換算表!$E$3))))</f>
        <v>0</v>
      </c>
      <c r="L35" s="24"/>
      <c r="M35" s="13">
        <f>IF(L35="",0,IF(L35="優勝",[2]点数換算表!$B$4,IF(L35="準優勝",[2]点数換算表!$C$4,IF(L35="ベスト4",[2]点数換算表!$D$4,IF(L35="ベスト8",[2]点数換算表!$E$4,IF(L35="ベスト16",[2]点数換算表!$F$4,""))))))</f>
        <v>0</v>
      </c>
      <c r="N35" s="24" t="s">
        <v>9</v>
      </c>
      <c r="O35" s="13">
        <f>IF(N35="",0,IF(N35="優勝",[2]点数換算表!$B$5,IF(N35="準優勝",[2]点数換算表!$C$5,IF(N35="ベスト4",[2]点数換算表!$D$5,IF(N35="ベスト8",[2]点数換算表!$E$5,IF(N35="ベスト16",[2]点数換算表!$F$5,IF(N35="ベスト32",[2]点数換算表!$G$5,"")))))))</f>
        <v>150</v>
      </c>
      <c r="P35" s="24" t="s">
        <v>135</v>
      </c>
      <c r="Q35" s="13">
        <f>IF(P35="",0,IF(P35="優勝",[2]点数換算表!$B$6,IF(P35="準優勝",[2]点数換算表!$C$6,IF(P35="ベスト4",[2]点数換算表!$D$6,IF(P35="ベスト8",[2]点数換算表!$E$6,IF(P35="ベスト16",[2]点数換算表!$F$6,IF(P35="ベスト32",[2]点数換算表!$G$6,"")))))))</f>
        <v>100</v>
      </c>
      <c r="R35" s="15"/>
      <c r="S35" s="13">
        <f>IF(R35="",0,IF(R35="優勝",[2]点数換算表!$B$7,IF(R35="準優勝",[2]点数換算表!$C$7,IF(R35="ベスト4",[2]点数換算表!$D$7,IF(R35="ベスト8",[2]点数換算表!$E$7,[2]点数換算表!$F$7)))))</f>
        <v>0</v>
      </c>
      <c r="T35" s="15"/>
      <c r="U35" s="13">
        <f>IF(T35="",0,IF(T35="優勝",[2]点数換算表!$B$8,IF(T35="準優勝",[2]点数換算表!$C$8,IF(T35="ベスト4",[2]点数換算表!$D$8,IF(T35="ベスト8",[2]点数換算表!$E$8,[2]点数換算表!$F$8)))))</f>
        <v>0</v>
      </c>
      <c r="V35" s="15"/>
      <c r="W35" s="13">
        <f>IF(V35="",0,IF(V35="優勝",[2]点数換算表!$B$13,IF(V35="準優勝",[2]点数換算表!$C$13,IF(V35="ベスト4",[2]点数換算表!$D$13,[2]点数換算表!$E$13))))</f>
        <v>0</v>
      </c>
      <c r="X35" s="15"/>
      <c r="Y35" s="13">
        <f>IF(X35="",0,IF(X35="優勝",[2]点数換算表!$B$14,IF(X35="準優勝",[2]点数換算表!$C$14,IF(X35="ベスト4",[2]点数換算表!$D$14,[2]点数換算表!$E$14))))</f>
        <v>0</v>
      </c>
      <c r="Z35" s="24"/>
      <c r="AA35" s="13">
        <f>IF(Z35="",0,IF(Z35="優勝",[2]点数換算表!$B$15,IF(Z35="準優勝",[2]点数換算表!$C$15,IF(Z35="ベスト4",[2]点数換算表!$D$15,IF(Z35="ベスト8",[2]点数換算表!$E$15,IF(Z35="ベスト16",[2]点数換算表!$F$15,""))))))</f>
        <v>0</v>
      </c>
      <c r="AB35" s="24" t="s">
        <v>135</v>
      </c>
      <c r="AC35" s="13">
        <f>IF(AB35="",0,IF(AB35="優勝",[2]点数換算表!$B$16,IF(AB35="準優勝",[2]点数換算表!$C$16,IF(AB35="ベスト4",[2]点数換算表!$D$16,IF(AB35="ベスト8",[2]点数換算表!$E$16,IF(AB35="ベスト16",[2]点数換算表!$F$16,IF(AB35="ベスト32",[2]点数換算表!$G$16,"")))))))</f>
        <v>40</v>
      </c>
      <c r="AD35" s="24"/>
      <c r="AE35" s="13">
        <f>IF(AD35="",0,IF(AD35="優勝",[2]点数換算表!$B$17,IF(AD35="準優勝",[2]点数換算表!$C$17,IF(AD35="ベスト4",[2]点数換算表!$D$17,IF(AD35="ベスト8",[2]点数換算表!$E$17,IF(AD35="ベスト16",[2]点数換算表!$F$17,IF(AD35="ベスト32",[2]点数換算表!$G$17,"")))))))</f>
        <v>0</v>
      </c>
      <c r="AF35" s="15"/>
      <c r="AG35" s="13">
        <f>IF(AF35="",0,IF(AF35="優勝",[2]点数換算表!$B$18,IF(AF35="準優勝",[2]点数換算表!$C$18,IF(AF35="ベスト4",[2]点数換算表!$D$18,IF(AF35="ベスト8",[2]点数換算表!$E$18,[2]点数換算表!$F$18)))))</f>
        <v>0</v>
      </c>
      <c r="AH35" s="15"/>
      <c r="AI35" s="13">
        <f>IF(AH35="",0,IF(AH35="優勝",[2]点数換算表!$B$19,IF(AH35="準優勝",[2]点数換算表!$C$19,IF(AH35="ベスト4",[2]点数換算表!$D$19,IF(AH35="ベスト8",[2]点数換算表!$E$19,[2]点数換算表!$F$19)))))</f>
        <v>0</v>
      </c>
    </row>
    <row r="36" spans="1:35">
      <c r="A36" s="13">
        <v>33</v>
      </c>
      <c r="B36" s="24" t="s">
        <v>579</v>
      </c>
      <c r="C36" s="24" t="s">
        <v>555</v>
      </c>
      <c r="D36" s="24">
        <v>1</v>
      </c>
      <c r="E36" s="18" t="s">
        <v>179</v>
      </c>
      <c r="F36" s="27" t="s">
        <v>540</v>
      </c>
      <c r="G36" s="13">
        <f t="shared" si="0"/>
        <v>290</v>
      </c>
      <c r="H36" s="15"/>
      <c r="I36" s="13">
        <f>IF(H36="",0,IF(H36="優勝",[2]点数換算表!$B$2,IF(H36="準優勝",[2]点数換算表!$C$2,IF(H36="ベスト4",[2]点数換算表!$D$2,[2]点数換算表!$E$2))))</f>
        <v>0</v>
      </c>
      <c r="J36" s="15"/>
      <c r="K36" s="13">
        <f>IF(J36="",0,IF(J36="優勝",[2]点数換算表!$B$3,IF(J36="準優勝",[2]点数換算表!$C$3,IF(J36="ベスト4",[2]点数換算表!$D$3,[2]点数換算表!$E$3))))</f>
        <v>0</v>
      </c>
      <c r="L36" s="24" t="s">
        <v>9</v>
      </c>
      <c r="M36" s="13">
        <f>IF(L36="",0,IF(L36="優勝",[2]点数換算表!$B$4,IF(L36="準優勝",[2]点数換算表!$C$4,IF(L36="ベスト4",[2]点数換算表!$D$4,IF(L36="ベスト8",[2]点数換算表!$E$4,IF(L36="ベスト16",[2]点数換算表!$F$4,""))))))</f>
        <v>40</v>
      </c>
      <c r="N36" s="24" t="s">
        <v>9</v>
      </c>
      <c r="O36" s="13">
        <f>IF(N36="",0,IF(N36="優勝",[2]点数換算表!$B$5,IF(N36="準優勝",[2]点数換算表!$C$5,IF(N36="ベスト4",[2]点数換算表!$D$5,IF(N36="ベスト8",[2]点数換算表!$E$5,IF(N36="ベスト16",[2]点数換算表!$F$5,IF(N36="ベスト32",[2]点数換算表!$G$5,"")))))))</f>
        <v>150</v>
      </c>
      <c r="P36" s="24" t="s">
        <v>135</v>
      </c>
      <c r="Q36" s="13">
        <f>IF(P36="",0,IF(P36="優勝",[2]点数換算表!$B$6,IF(P36="準優勝",[2]点数換算表!$C$6,IF(P36="ベスト4",[2]点数換算表!$D$6,IF(P36="ベスト8",[2]点数換算表!$E$6,IF(P36="ベスト16",[2]点数換算表!$F$6,IF(P36="ベスト32",[2]点数換算表!$G$6,"")))))))</f>
        <v>100</v>
      </c>
      <c r="R36" s="15"/>
      <c r="S36" s="13">
        <f>IF(R36="",0,IF(R36="優勝",[2]点数換算表!$B$7,IF(R36="準優勝",[2]点数換算表!$C$7,IF(R36="ベスト4",[2]点数換算表!$D$7,IF(R36="ベスト8",[2]点数換算表!$E$7,[2]点数換算表!$F$7)))))</f>
        <v>0</v>
      </c>
      <c r="T36" s="15"/>
      <c r="U36" s="13">
        <f>IF(T36="",0,IF(T36="優勝",[2]点数換算表!$B$8,IF(T36="準優勝",[2]点数換算表!$C$8,IF(T36="ベスト4",[2]点数換算表!$D$8,IF(T36="ベスト8",[2]点数換算表!$E$8,[2]点数換算表!$F$8)))))</f>
        <v>0</v>
      </c>
      <c r="V36" s="15"/>
      <c r="W36" s="13">
        <f>IF(V36="",0,IF(V36="優勝",[2]点数換算表!$B$13,IF(V36="準優勝",[2]点数換算表!$C$13,IF(V36="ベスト4",[2]点数換算表!$D$13,[2]点数換算表!$E$13))))</f>
        <v>0</v>
      </c>
      <c r="X36" s="15"/>
      <c r="Y36" s="13">
        <f>IF(X36="",0,IF(X36="優勝",[2]点数換算表!$B$14,IF(X36="準優勝",[2]点数換算表!$C$14,IF(X36="ベスト4",[2]点数換算表!$D$14,[2]点数換算表!$E$14))))</f>
        <v>0</v>
      </c>
      <c r="Z36" s="24"/>
      <c r="AA36" s="13">
        <f>IF(Z36="",0,IF(Z36="優勝",[2]点数換算表!$B$15,IF(Z36="準優勝",[2]点数換算表!$C$15,IF(Z36="ベスト4",[2]点数換算表!$D$15,IF(Z36="ベスト8",[2]点数換算表!$E$15,IF(Z36="ベスト16",[2]点数換算表!$F$15,""))))))</f>
        <v>0</v>
      </c>
      <c r="AB36" s="24"/>
      <c r="AC36" s="13">
        <f>IF(AB36="",0,IF(AB36="優勝",[2]点数換算表!$B$16,IF(AB36="準優勝",[2]点数換算表!$C$16,IF(AB36="ベスト4",[2]点数換算表!$D$16,IF(AB36="ベスト8",[2]点数換算表!$E$16,IF(AB36="ベスト16",[2]点数換算表!$F$16,IF(AB36="ベスト32",[2]点数換算表!$G$16,"")))))))</f>
        <v>0</v>
      </c>
      <c r="AD36" s="24"/>
      <c r="AE36" s="13">
        <f>IF(AD36="",0,IF(AD36="優勝",[2]点数換算表!$B$17,IF(AD36="準優勝",[2]点数換算表!$C$17,IF(AD36="ベスト4",[2]点数換算表!$D$17,IF(AD36="ベスト8",[2]点数換算表!$E$17,IF(AD36="ベスト16",[2]点数換算表!$F$17,IF(AD36="ベスト32",[2]点数換算表!$G$17,"")))))))</f>
        <v>0</v>
      </c>
      <c r="AF36" s="15"/>
      <c r="AG36" s="13">
        <f>IF(AF36="",0,IF(AF36="優勝",[2]点数換算表!$B$18,IF(AF36="準優勝",[2]点数換算表!$C$18,IF(AF36="ベスト4",[2]点数換算表!$D$18,IF(AF36="ベスト8",[2]点数換算表!$E$18,[2]点数換算表!$F$18)))))</f>
        <v>0</v>
      </c>
      <c r="AH36" s="15"/>
      <c r="AI36" s="13">
        <f>IF(AH36="",0,IF(AH36="優勝",[2]点数換算表!$B$19,IF(AH36="準優勝",[2]点数換算表!$C$19,IF(AH36="ベスト4",[2]点数換算表!$D$19,IF(AH36="ベスト8",[2]点数換算表!$E$19,[2]点数換算表!$F$19)))))</f>
        <v>0</v>
      </c>
    </row>
    <row r="37" spans="1:35">
      <c r="A37" s="13">
        <v>34</v>
      </c>
      <c r="B37" s="24" t="s">
        <v>118</v>
      </c>
      <c r="C37" s="24" t="s">
        <v>49</v>
      </c>
      <c r="D37" s="24">
        <v>3</v>
      </c>
      <c r="E37" s="16" t="s">
        <v>177</v>
      </c>
      <c r="F37" s="26" t="s">
        <v>539</v>
      </c>
      <c r="G37" s="13">
        <f t="shared" si="0"/>
        <v>272</v>
      </c>
      <c r="H37" s="15"/>
      <c r="I37" s="13">
        <f>IF(H37="",0,IF(H37="優勝",[2]点数換算表!$B$2,IF(H37="準優勝",[2]点数換算表!$C$2,IF(H37="ベスト4",[2]点数換算表!$D$2,[2]点数換算表!$E$2))))</f>
        <v>0</v>
      </c>
      <c r="J37" s="15"/>
      <c r="K37" s="13">
        <f>IF(J37="",0,IF(J37="優勝",[2]点数換算表!$B$3,IF(J37="準優勝",[2]点数換算表!$C$3,IF(J37="ベスト4",[2]点数換算表!$D$3,[2]点数換算表!$E$3))))</f>
        <v>0</v>
      </c>
      <c r="L37" s="24"/>
      <c r="M37" s="13">
        <f>IF(L37="",0,IF(L37="優勝",[2]点数換算表!$B$4,IF(L37="準優勝",[2]点数換算表!$C$4,IF(L37="ベスト4",[2]点数換算表!$D$4,IF(L37="ベスト8",[2]点数換算表!$E$4,IF(L37="ベスト16",[2]点数換算表!$F$4,""))))))</f>
        <v>0</v>
      </c>
      <c r="N37" s="24"/>
      <c r="O37" s="13">
        <f>IF(N37="",0,IF(N37="優勝",[2]点数換算表!$B$5,IF(N37="準優勝",[2]点数換算表!$C$5,IF(N37="ベスト4",[2]点数換算表!$D$5,IF(N37="ベスト8",[2]点数換算表!$E$5,IF(N37="ベスト16",[2]点数換算表!$F$5,IF(N37="ベスト32",[2]点数換算表!$G$5,"")))))))</f>
        <v>0</v>
      </c>
      <c r="P37" s="24"/>
      <c r="Q37" s="13">
        <f>IF(P37="",0,IF(P37="優勝",[2]点数換算表!$B$6,IF(P37="準優勝",[2]点数換算表!$C$6,IF(P37="ベスト4",[2]点数換算表!$D$6,IF(P37="ベスト8",[2]点数換算表!$E$6,IF(P37="ベスト16",[2]点数換算表!$F$6,IF(P37="ベスト32",[2]点数換算表!$G$6,"")))))))</f>
        <v>0</v>
      </c>
      <c r="R37" s="15"/>
      <c r="S37" s="13">
        <f>IF(R37="",0,IF(R37="優勝",[2]点数換算表!$B$7,IF(R37="準優勝",[2]点数換算表!$C$7,IF(R37="ベスト4",[2]点数換算表!$D$7,IF(R37="ベスト8",[2]点数換算表!$E$7,[2]点数換算表!$F$7)))))</f>
        <v>0</v>
      </c>
      <c r="T37" s="15"/>
      <c r="U37" s="13">
        <f>IF(T37="",0,IF(T37="優勝",[2]点数換算表!$B$8,IF(T37="準優勝",[2]点数換算表!$C$8,IF(T37="ベスト4",[2]点数換算表!$D$8,IF(T37="ベスト8",[2]点数換算表!$E$8,[2]点数換算表!$F$8)))))</f>
        <v>0</v>
      </c>
      <c r="V37" s="15"/>
      <c r="W37" s="13">
        <f>IF(V37="",0,IF(V37="優勝",[2]点数換算表!$B$13,IF(V37="準優勝",[2]点数換算表!$C$13,IF(V37="ベスト4",[2]点数換算表!$D$13,[2]点数換算表!$E$13))))</f>
        <v>0</v>
      </c>
      <c r="X37" s="15"/>
      <c r="Y37" s="13">
        <f>IF(X37="",0,IF(X37="優勝",[2]点数換算表!$B$14,IF(X37="準優勝",[2]点数換算表!$C$14,IF(X37="ベスト4",[2]点数換算表!$D$14,[2]点数換算表!$E$14))))</f>
        <v>0</v>
      </c>
      <c r="Z37" s="24" t="s">
        <v>9</v>
      </c>
      <c r="AA37" s="13">
        <f>IF(Z37="",0,IF(Z37="優勝",[2]点数換算表!$B$15,IF(Z37="準優勝",[2]点数換算表!$C$15,IF(Z37="ベスト4",[2]点数換算表!$D$15,IF(Z37="ベスト8",[2]点数換算表!$E$15,IF(Z37="ベスト16",[2]点数換算表!$F$15,""))))))</f>
        <v>32</v>
      </c>
      <c r="AB37" s="24" t="s">
        <v>6</v>
      </c>
      <c r="AC37" s="13">
        <f>IF(AB37="",0,IF(AB37="優勝",[2]点数換算表!$B$16,IF(AB37="準優勝",[2]点数換算表!$C$16,IF(AB37="ベスト4",[2]点数換算表!$D$16,IF(AB37="ベスト8",[2]点数換算表!$E$16,IF(AB37="ベスト16",[2]点数換算表!$F$16,IF(AB37="ベスト32",[2]点数換算表!$G$16,"")))))))</f>
        <v>160</v>
      </c>
      <c r="AD37" s="24" t="s">
        <v>135</v>
      </c>
      <c r="AE37" s="13">
        <f>IF(AD37="",0,IF(AD37="優勝",[2]点数換算表!$B$17,IF(AD37="準優勝",[2]点数換算表!$C$17,IF(AD37="ベスト4",[2]点数換算表!$D$17,IF(AD37="ベスト8",[2]点数換算表!$E$17,IF(AD37="ベスト16",[2]点数換算表!$F$17,IF(AD37="ベスト32",[2]点数換算表!$G$17,"")))))))</f>
        <v>80</v>
      </c>
      <c r="AF37" s="15"/>
      <c r="AG37" s="13">
        <f>IF(AF37="",0,IF(AF37="優勝",[2]点数換算表!$B$18,IF(AF37="準優勝",[2]点数換算表!$C$18,IF(AF37="ベスト4",[2]点数換算表!$D$18,IF(AF37="ベスト8",[2]点数換算表!$E$18,[2]点数換算表!$F$18)))))</f>
        <v>0</v>
      </c>
      <c r="AH37" s="15"/>
      <c r="AI37" s="13">
        <f>IF(AH37="",0,IF(AH37="優勝",[2]点数換算表!$B$19,IF(AH37="準優勝",[2]点数換算表!$C$19,IF(AH37="ベスト4",[2]点数換算表!$D$19,IF(AH37="ベスト8",[2]点数換算表!$E$19,[2]点数換算表!$F$19)))))</f>
        <v>0</v>
      </c>
    </row>
    <row r="38" spans="1:35">
      <c r="A38" s="13">
        <v>35</v>
      </c>
      <c r="B38" s="24" t="s">
        <v>238</v>
      </c>
      <c r="C38" s="24" t="s">
        <v>181</v>
      </c>
      <c r="D38" s="24">
        <v>1</v>
      </c>
      <c r="E38" s="18" t="s">
        <v>179</v>
      </c>
      <c r="F38" s="27" t="s">
        <v>540</v>
      </c>
      <c r="G38" s="13">
        <f t="shared" si="0"/>
        <v>260</v>
      </c>
      <c r="H38" s="15"/>
      <c r="I38" s="13">
        <f>IF(H38="",0,IF(H38="優勝",[2]点数換算表!$B$2,IF(H38="準優勝",[2]点数換算表!$C$2,IF(H38="ベスト4",[2]点数換算表!$D$2,[2]点数換算表!$E$2))))</f>
        <v>0</v>
      </c>
      <c r="J38" s="15"/>
      <c r="K38" s="13">
        <f>IF(J38="",0,IF(J38="優勝",[2]点数換算表!$B$3,IF(J38="準優勝",[2]点数換算表!$C$3,IF(J38="ベスト4",[2]点数換算表!$D$3,[2]点数換算表!$E$3))))</f>
        <v>0</v>
      </c>
      <c r="L38" s="24" t="s">
        <v>7</v>
      </c>
      <c r="M38" s="13">
        <f>IF(L38="",0,IF(L38="優勝",[2]点数換算表!$B$4,IF(L38="準優勝",[2]点数換算表!$C$4,IF(L38="ベスト4",[2]点数換算表!$D$4,IF(L38="ベスト8",[2]点数換算表!$E$4,IF(L38="ベスト16",[2]点数換算表!$F$4,""))))))</f>
        <v>20</v>
      </c>
      <c r="N38" s="24" t="s">
        <v>7</v>
      </c>
      <c r="O38" s="13">
        <f>IF(N38="",0,IF(N38="優勝",[2]点数換算表!$B$5,IF(N38="準優勝",[2]点数換算表!$C$5,IF(N38="ベスト4",[2]点数換算表!$D$5,IF(N38="ベスト8",[2]点数換算表!$E$5,IF(N38="ベスト16",[2]点数換算表!$F$5,IF(N38="ベスト32",[2]点数換算表!$G$5,"")))))))</f>
        <v>100</v>
      </c>
      <c r="P38" s="24" t="s">
        <v>135</v>
      </c>
      <c r="Q38" s="13">
        <f>IF(P38="",0,IF(P38="優勝",[2]点数換算表!$B$6,IF(P38="準優勝",[2]点数換算表!$C$6,IF(P38="ベスト4",[2]点数換算表!$D$6,IF(P38="ベスト8",[2]点数換算表!$E$6,IF(P38="ベスト16",[2]点数換算表!$F$6,IF(P38="ベスト32",[2]点数換算表!$G$6,"")))))))</f>
        <v>100</v>
      </c>
      <c r="R38" s="15"/>
      <c r="S38" s="13">
        <f>IF(R38="",0,IF(R38="優勝",[2]点数換算表!$B$7,IF(R38="準優勝",[2]点数換算表!$C$7,IF(R38="ベスト4",[2]点数換算表!$D$7,IF(R38="ベスト8",[2]点数換算表!$E$7,[2]点数換算表!$F$7)))))</f>
        <v>0</v>
      </c>
      <c r="T38" s="15"/>
      <c r="U38" s="13">
        <f>IF(T38="",0,IF(T38="優勝",[2]点数換算表!$B$8,IF(T38="準優勝",[2]点数換算表!$C$8,IF(T38="ベスト4",[2]点数換算表!$D$8,IF(T38="ベスト8",[2]点数換算表!$E$8,[2]点数換算表!$F$8)))))</f>
        <v>0</v>
      </c>
      <c r="V38" s="15"/>
      <c r="W38" s="13">
        <f>IF(V38="",0,IF(V38="優勝",[2]点数換算表!$B$13,IF(V38="準優勝",[2]点数換算表!$C$13,IF(V38="ベスト4",[2]点数換算表!$D$13,[2]点数換算表!$E$13))))</f>
        <v>0</v>
      </c>
      <c r="X38" s="15" t="s">
        <v>9</v>
      </c>
      <c r="Y38" s="13">
        <f>IF(X38="",0,IF(X38="優勝",[2]点数換算表!$B$14,IF(X38="準優勝",[2]点数換算表!$C$14,IF(X38="ベスト4",[2]点数換算表!$D$14,[2]点数換算表!$E$14))))</f>
        <v>40</v>
      </c>
      <c r="Z38" s="24"/>
      <c r="AA38" s="13">
        <f>IF(Z38="",0,IF(Z38="優勝",[2]点数換算表!$B$15,IF(Z38="準優勝",[2]点数換算表!$C$15,IF(Z38="ベスト4",[2]点数換算表!$D$15,IF(Z38="ベスト8",[2]点数換算表!$E$15,IF(Z38="ベスト16",[2]点数換算表!$F$15,""))))))</f>
        <v>0</v>
      </c>
      <c r="AB38" s="24"/>
      <c r="AC38" s="13">
        <f>IF(AB38="",0,IF(AB38="優勝",[2]点数換算表!$B$16,IF(AB38="準優勝",[2]点数換算表!$C$16,IF(AB38="ベスト4",[2]点数換算表!$D$16,IF(AB38="ベスト8",[2]点数換算表!$E$16,IF(AB38="ベスト16",[2]点数換算表!$F$16,IF(AB38="ベスト32",[2]点数換算表!$G$16,"")))))))</f>
        <v>0</v>
      </c>
      <c r="AD38" s="24"/>
      <c r="AE38" s="13">
        <f>IF(AD38="",0,IF(AD38="優勝",[2]点数換算表!$B$17,IF(AD38="準優勝",[2]点数換算表!$C$17,IF(AD38="ベスト4",[2]点数換算表!$D$17,IF(AD38="ベスト8",[2]点数換算表!$E$17,IF(AD38="ベスト16",[2]点数換算表!$F$17,IF(AD38="ベスト32",[2]点数換算表!$G$17,"")))))))</f>
        <v>0</v>
      </c>
      <c r="AF38" s="15"/>
      <c r="AG38" s="13">
        <f>IF(AF38="",0,IF(AF38="優勝",[2]点数換算表!$B$18,IF(AF38="準優勝",[2]点数換算表!$C$18,IF(AF38="ベスト4",[2]点数換算表!$D$18,IF(AF38="ベスト8",[2]点数換算表!$E$18,[2]点数換算表!$F$18)))))</f>
        <v>0</v>
      </c>
      <c r="AH38" s="15"/>
      <c r="AI38" s="13">
        <f>IF(AH38="",0,IF(AH38="優勝",[2]点数換算表!$B$19,IF(AH38="準優勝",[2]点数換算表!$C$19,IF(AH38="ベスト4",[2]点数換算表!$D$19,IF(AH38="ベスト8",[2]点数換算表!$E$19,[2]点数換算表!$F$19)))))</f>
        <v>0</v>
      </c>
    </row>
    <row r="39" spans="1:35">
      <c r="A39" s="13">
        <v>36</v>
      </c>
      <c r="B39" s="24" t="s">
        <v>531</v>
      </c>
      <c r="C39" s="24" t="s">
        <v>532</v>
      </c>
      <c r="D39" s="24">
        <v>3</v>
      </c>
      <c r="E39" s="18" t="s">
        <v>179</v>
      </c>
      <c r="F39" s="27" t="s">
        <v>540</v>
      </c>
      <c r="G39" s="13">
        <f t="shared" ref="G39:G83" si="1">MAX(I39,K39)+SUM(M39:U39)+MAX(W39,Y39)+SUM(AA39:AI39)</f>
        <v>250</v>
      </c>
      <c r="H39" s="15"/>
      <c r="I39" s="13">
        <f>IF(H39="",0,IF(H39="優勝",[2]点数換算表!$B$2,IF(H39="準優勝",[2]点数換算表!$C$2,IF(H39="ベスト4",[2]点数換算表!$D$2,[2]点数換算表!$E$2))))</f>
        <v>0</v>
      </c>
      <c r="J39" s="15"/>
      <c r="K39" s="13">
        <f>IF(J39="",0,IF(J39="優勝",[2]点数換算表!$B$3,IF(J39="準優勝",[2]点数換算表!$C$3,IF(J39="ベスト4",[2]点数換算表!$D$3,[2]点数換算表!$E$3))))</f>
        <v>0</v>
      </c>
      <c r="L39" s="24" t="s">
        <v>7</v>
      </c>
      <c r="M39" s="13">
        <f>IF(L39="",0,IF(L39="優勝",[2]点数換算表!$B$4,IF(L39="準優勝",[2]点数換算表!$C$4,IF(L39="ベスト4",[2]点数換算表!$D$4,IF(L39="ベスト8",[2]点数換算表!$E$4,IF(L39="ベスト16",[2]点数換算表!$F$4,""))))))</f>
        <v>20</v>
      </c>
      <c r="N39" s="24" t="s">
        <v>135</v>
      </c>
      <c r="O39" s="13">
        <f>IF(N39="",0,IF(N39="優勝",[2]点数換算表!$B$5,IF(N39="準優勝",[2]点数換算表!$C$5,IF(N39="ベスト4",[2]点数換算表!$D$5,IF(N39="ベスト8",[2]点数換算表!$E$5,IF(N39="ベスト16",[2]点数換算表!$F$5,IF(N39="ベスト32",[2]点数換算表!$G$5,"")))))))</f>
        <v>50</v>
      </c>
      <c r="P39" s="24" t="s">
        <v>135</v>
      </c>
      <c r="Q39" s="13">
        <f>IF(P39="",0,IF(P39="優勝",[2]点数換算表!$B$6,IF(P39="準優勝",[2]点数換算表!$C$6,IF(P39="ベスト4",[2]点数換算表!$D$6,IF(P39="ベスト8",[2]点数換算表!$E$6,IF(P39="ベスト16",[2]点数換算表!$F$6,IF(P39="ベスト32",[2]点数換算表!$G$6,"")))))))</f>
        <v>100</v>
      </c>
      <c r="R39" s="15"/>
      <c r="S39" s="13">
        <f>IF(R39="",0,IF(R39="優勝",[2]点数換算表!$B$7,IF(R39="準優勝",[2]点数換算表!$C$7,IF(R39="ベスト4",[2]点数換算表!$D$7,IF(R39="ベスト8",[2]点数換算表!$E$7,[2]点数換算表!$F$7)))))</f>
        <v>0</v>
      </c>
      <c r="T39" s="15"/>
      <c r="U39" s="13">
        <f>IF(T39="",0,IF(T39="優勝",[2]点数換算表!$B$8,IF(T39="準優勝",[2]点数換算表!$C$8,IF(T39="ベスト4",[2]点数換算表!$D$8,IF(T39="ベスト8",[2]点数換算表!$E$8,[2]点数換算表!$F$8)))))</f>
        <v>0</v>
      </c>
      <c r="V39" s="15"/>
      <c r="W39" s="13">
        <f>IF(V39="",0,IF(V39="優勝",[2]点数換算表!$B$13,IF(V39="準優勝",[2]点数換算表!$C$13,IF(V39="ベスト4",[2]点数換算表!$D$13,[2]点数換算表!$E$13))))</f>
        <v>0</v>
      </c>
      <c r="X39" s="15"/>
      <c r="Y39" s="13">
        <f>IF(X39="",0,IF(X39="優勝",[2]点数換算表!$B$14,IF(X39="準優勝",[2]点数換算表!$C$14,IF(X39="ベスト4",[2]点数換算表!$D$14,[2]点数換算表!$E$14))))</f>
        <v>0</v>
      </c>
      <c r="Z39" s="24"/>
      <c r="AA39" s="13">
        <f>IF(Z39="",0,IF(Z39="優勝",[2]点数換算表!$B$15,IF(Z39="準優勝",[2]点数換算表!$C$15,IF(Z39="ベスト4",[2]点数換算表!$D$15,IF(Z39="ベスト8",[2]点数換算表!$E$15,IF(Z39="ベスト16",[2]点数換算表!$F$15,""))))))</f>
        <v>0</v>
      </c>
      <c r="AB39" s="24" t="s">
        <v>7</v>
      </c>
      <c r="AC39" s="13">
        <f>IF(AB39="",0,IF(AB39="優勝",[2]点数換算表!$B$16,IF(AB39="準優勝",[2]点数換算表!$C$16,IF(AB39="ベスト4",[2]点数換算表!$D$16,IF(AB39="ベスト8",[2]点数換算表!$E$16,IF(AB39="ベスト16",[2]点数換算表!$F$16,IF(AB39="ベスト32",[2]点数換算表!$G$16,"")))))))</f>
        <v>80</v>
      </c>
      <c r="AD39" s="24"/>
      <c r="AE39" s="13">
        <f>IF(AD39="",0,IF(AD39="優勝",[2]点数換算表!$B$17,IF(AD39="準優勝",[2]点数換算表!$C$17,IF(AD39="ベスト4",[2]点数換算表!$D$17,IF(AD39="ベスト8",[2]点数換算表!$E$17,IF(AD39="ベスト16",[2]点数換算表!$F$17,IF(AD39="ベスト32",[2]点数換算表!$G$17,"")))))))</f>
        <v>0</v>
      </c>
      <c r="AF39" s="15"/>
      <c r="AG39" s="13">
        <f>IF(AF39="",0,IF(AF39="優勝",[2]点数換算表!$B$18,IF(AF39="準優勝",[2]点数換算表!$C$18,IF(AF39="ベスト4",[2]点数換算表!$D$18,IF(AF39="ベスト8",[2]点数換算表!$E$18,[2]点数換算表!$F$18)))))</f>
        <v>0</v>
      </c>
      <c r="AH39" s="15"/>
      <c r="AI39" s="13">
        <f>IF(AH39="",0,IF(AH39="優勝",[2]点数換算表!$B$19,IF(AH39="準優勝",[2]点数換算表!$C$19,IF(AH39="ベスト4",[2]点数換算表!$D$19,IF(AH39="ベスト8",[2]点数換算表!$E$19,[2]点数換算表!$F$19)))))</f>
        <v>0</v>
      </c>
    </row>
    <row r="40" spans="1:35">
      <c r="A40" s="13">
        <v>37</v>
      </c>
      <c r="B40" s="24" t="s">
        <v>248</v>
      </c>
      <c r="C40" s="24" t="s">
        <v>178</v>
      </c>
      <c r="D40" s="24">
        <v>1</v>
      </c>
      <c r="E40" s="18" t="s">
        <v>179</v>
      </c>
      <c r="F40" s="27" t="s">
        <v>540</v>
      </c>
      <c r="G40" s="13">
        <f t="shared" si="1"/>
        <v>240</v>
      </c>
      <c r="H40" s="15"/>
      <c r="I40" s="13">
        <f>IF(H40="",0,IF(H40="優勝",[2]点数換算表!$B$2,IF(H40="準優勝",[2]点数換算表!$C$2,IF(H40="ベスト4",[2]点数換算表!$D$2,[2]点数換算表!$E$2))))</f>
        <v>0</v>
      </c>
      <c r="J40" s="15"/>
      <c r="K40" s="13">
        <f>IF(J40="",0,IF(J40="優勝",[2]点数換算表!$B$3,IF(J40="準優勝",[2]点数換算表!$C$3,IF(J40="ベスト4",[2]点数換算表!$D$3,[2]点数換算表!$E$3))))</f>
        <v>0</v>
      </c>
      <c r="L40" s="24" t="s">
        <v>7</v>
      </c>
      <c r="M40" s="13">
        <f>IF(L40="",0,IF(L40="優勝",[2]点数換算表!$B$4,IF(L40="準優勝",[2]点数換算表!$C$4,IF(L40="ベスト4",[2]点数換算表!$D$4,IF(L40="ベスト8",[2]点数換算表!$E$4,IF(L40="ベスト16",[2]点数換算表!$F$4,""))))))</f>
        <v>20</v>
      </c>
      <c r="N40" s="24" t="s">
        <v>7</v>
      </c>
      <c r="O40" s="13">
        <f>IF(N40="",0,IF(N40="優勝",[2]点数換算表!$B$5,IF(N40="準優勝",[2]点数換算表!$C$5,IF(N40="ベスト4",[2]点数換算表!$D$5,IF(N40="ベスト8",[2]点数換算表!$E$5,IF(N40="ベスト16",[2]点数換算表!$F$5,IF(N40="ベスト32",[2]点数換算表!$G$5,"")))))))</f>
        <v>100</v>
      </c>
      <c r="P40" s="24"/>
      <c r="Q40" s="13">
        <f>IF(P40="",0,IF(P40="優勝",[2]点数換算表!$B$6,IF(P40="準優勝",[2]点数換算表!$C$6,IF(P40="ベスト4",[2]点数換算表!$D$6,IF(P40="ベスト8",[2]点数換算表!$E$6,IF(P40="ベスト16",[2]点数換算表!$F$6,IF(P40="ベスト32",[2]点数換算表!$G$6,"")))))))</f>
        <v>0</v>
      </c>
      <c r="R40" s="15"/>
      <c r="S40" s="13">
        <f>IF(R40="",0,IF(R40="優勝",[2]点数換算表!$B$7,IF(R40="準優勝",[2]点数換算表!$C$7,IF(R40="ベスト4",[2]点数換算表!$D$7,IF(R40="ベスト8",[2]点数換算表!$E$7,[2]点数換算表!$F$7)))))</f>
        <v>0</v>
      </c>
      <c r="T40" s="15"/>
      <c r="U40" s="13">
        <f>IF(T40="",0,IF(T40="優勝",[2]点数換算表!$B$8,IF(T40="準優勝",[2]点数換算表!$C$8,IF(T40="ベスト4",[2]点数換算表!$D$8,IF(T40="ベスト8",[2]点数換算表!$E$8,[2]点数換算表!$F$8)))))</f>
        <v>0</v>
      </c>
      <c r="V40" s="15" t="s">
        <v>6</v>
      </c>
      <c r="W40" s="13">
        <f>IF(V40="",0,IF(V40="優勝",[2]点数換算表!$B$13,IF(V40="準優勝",[2]点数換算表!$C$13,IF(V40="ベスト4",[2]点数換算表!$D$13,[2]点数換算表!$E$13))))</f>
        <v>40</v>
      </c>
      <c r="X40" s="15"/>
      <c r="Y40" s="13">
        <f>IF(X40="",0,IF(X40="優勝",[2]点数換算表!$B$14,IF(X40="準優勝",[2]点数換算表!$C$14,IF(X40="ベスト4",[2]点数換算表!$D$14,[2]点数換算表!$E$14))))</f>
        <v>0</v>
      </c>
      <c r="Z40" s="24"/>
      <c r="AA40" s="13">
        <f>IF(Z40="",0,IF(Z40="優勝",[2]点数換算表!$B$15,IF(Z40="準優勝",[2]点数換算表!$C$15,IF(Z40="ベスト4",[2]点数換算表!$D$15,IF(Z40="ベスト8",[2]点数換算表!$E$15,IF(Z40="ベスト16",[2]点数換算表!$F$15,""))))))</f>
        <v>0</v>
      </c>
      <c r="AB40" s="24"/>
      <c r="AC40" s="13">
        <f>IF(AB40="",0,IF(AB40="優勝",[2]点数換算表!$B$16,IF(AB40="準優勝",[2]点数換算表!$C$16,IF(AB40="ベスト4",[2]点数換算表!$D$16,IF(AB40="ベスト8",[2]点数換算表!$E$16,IF(AB40="ベスト16",[2]点数換算表!$F$16,IF(AB40="ベスト32",[2]点数換算表!$G$16,"")))))))</f>
        <v>0</v>
      </c>
      <c r="AD40" s="24"/>
      <c r="AE40" s="13">
        <f>IF(AD40="",0,IF(AD40="優勝",[2]点数換算表!$B$17,IF(AD40="準優勝",[2]点数換算表!$C$17,IF(AD40="ベスト4",[2]点数換算表!$D$17,IF(AD40="ベスト8",[2]点数換算表!$E$17,IF(AD40="ベスト16",[2]点数換算表!$F$17,IF(AD40="ベスト32",[2]点数換算表!$G$17,"")))))))</f>
        <v>0</v>
      </c>
      <c r="AF40" s="15"/>
      <c r="AG40" s="13">
        <f>IF(AF40="",0,IF(AF40="優勝",[2]点数換算表!$B$18,IF(AF40="準優勝",[2]点数換算表!$C$18,IF(AF40="ベスト4",[2]点数換算表!$D$18,IF(AF40="ベスト8",[2]点数換算表!$E$18,[2]点数換算表!$F$18)))))</f>
        <v>0</v>
      </c>
      <c r="AH40" s="15" t="s">
        <v>9</v>
      </c>
      <c r="AI40" s="13">
        <f>IF(AH40="",0,IF(AH40="優勝",[2]点数換算表!$B$19,IF(AH40="準優勝",[2]点数換算表!$C$19,IF(AH40="ベスト4",[2]点数換算表!$D$19,IF(AH40="ベスト8",[2]点数換算表!$E$19,[2]点数換算表!$F$19)))))</f>
        <v>80</v>
      </c>
    </row>
    <row r="41" spans="1:35">
      <c r="A41" s="13">
        <v>38</v>
      </c>
      <c r="B41" s="24" t="s">
        <v>348</v>
      </c>
      <c r="C41" s="24" t="s">
        <v>332</v>
      </c>
      <c r="D41" s="24">
        <v>3</v>
      </c>
      <c r="E41" s="21" t="s">
        <v>333</v>
      </c>
      <c r="F41" s="27" t="s">
        <v>540</v>
      </c>
      <c r="G41" s="13">
        <f t="shared" si="1"/>
        <v>232</v>
      </c>
      <c r="H41" s="15"/>
      <c r="I41" s="13">
        <f>IF(H41="",0,IF(H41="優勝",[2]点数換算表!$B$2,IF(H41="準優勝",[2]点数換算表!$C$2,IF(H41="ベスト4",[2]点数換算表!$D$2,[2]点数換算表!$E$2))))</f>
        <v>0</v>
      </c>
      <c r="J41" s="15"/>
      <c r="K41" s="13">
        <f>IF(J41="",0,IF(J41="優勝",[2]点数換算表!$B$3,IF(J41="準優勝",[2]点数換算表!$C$3,IF(J41="ベスト4",[2]点数換算表!$D$3,[2]点数換算表!$E$3))))</f>
        <v>0</v>
      </c>
      <c r="L41" s="24" t="s">
        <v>6</v>
      </c>
      <c r="M41" s="13">
        <f>IF(L41="",0,IF(L41="優勝",[2]点数換算表!$B$4,IF(L41="準優勝",[2]点数換算表!$C$4,IF(L41="ベスト4",[2]点数換算表!$D$4,IF(L41="ベスト8",[2]点数換算表!$E$4,IF(L41="ベスト16",[2]点数換算表!$F$4,""))))))</f>
        <v>60</v>
      </c>
      <c r="N41" s="24" t="s">
        <v>7</v>
      </c>
      <c r="O41" s="13">
        <f>IF(N41="",0,IF(N41="優勝",[2]点数換算表!$B$5,IF(N41="準優勝",[2]点数換算表!$C$5,IF(N41="ベスト4",[2]点数換算表!$D$5,IF(N41="ベスト8",[2]点数換算表!$E$5,IF(N41="ベスト16",[2]点数換算表!$F$5,IF(N41="ベスト32",[2]点数換算表!$G$5,"")))))))</f>
        <v>100</v>
      </c>
      <c r="P41" s="24"/>
      <c r="Q41" s="13">
        <f>IF(P41="",0,IF(P41="優勝",[2]点数換算表!$B$6,IF(P41="準優勝",[2]点数換算表!$C$6,IF(P41="ベスト4",[2]点数換算表!$D$6,IF(P41="ベスト8",[2]点数換算表!$E$6,IF(P41="ベスト16",[2]点数換算表!$F$6,IF(P41="ベスト32",[2]点数換算表!$G$6,"")))))))</f>
        <v>0</v>
      </c>
      <c r="R41" s="15"/>
      <c r="S41" s="13">
        <f>IF(R41="",0,IF(R41="優勝",[2]点数換算表!$B$7,IF(R41="準優勝",[2]点数換算表!$C$7,IF(R41="ベスト4",[2]点数換算表!$D$7,IF(R41="ベスト8",[2]点数換算表!$E$7,[2]点数換算表!$F$7)))))</f>
        <v>0</v>
      </c>
      <c r="T41" s="15"/>
      <c r="U41" s="13">
        <f>IF(T41="",0,IF(T41="優勝",[2]点数換算表!$B$8,IF(T41="準優勝",[2]点数換算表!$C$8,IF(T41="ベスト4",[2]点数換算表!$D$8,IF(T41="ベスト8",[2]点数換算表!$E$8,[2]点数換算表!$F$8)))))</f>
        <v>0</v>
      </c>
      <c r="V41" s="15"/>
      <c r="W41" s="13">
        <f>IF(V41="",0,IF(V41="優勝",[2]点数換算表!$B$13,IF(V41="準優勝",[2]点数換算表!$C$13,IF(V41="ベスト4",[2]点数換算表!$D$13,[2]点数換算表!$E$13))))</f>
        <v>0</v>
      </c>
      <c r="X41" s="15"/>
      <c r="Y41" s="13">
        <f>IF(X41="",0,IF(X41="優勝",[2]点数換算表!$B$14,IF(X41="準優勝",[2]点数換算表!$C$14,IF(X41="ベスト4",[2]点数換算表!$D$14,[2]点数換算表!$E$14))))</f>
        <v>0</v>
      </c>
      <c r="Z41" s="24" t="s">
        <v>9</v>
      </c>
      <c r="AA41" s="13">
        <f>IF(Z41="",0,IF(Z41="優勝",[2]点数換算表!$B$15,IF(Z41="準優勝",[2]点数換算表!$C$15,IF(Z41="ベスト4",[2]点数換算表!$D$15,IF(Z41="ベスト8",[2]点数換算表!$E$15,IF(Z41="ベスト16",[2]点数換算表!$F$15,""))))))</f>
        <v>32</v>
      </c>
      <c r="AB41" s="24" t="s">
        <v>135</v>
      </c>
      <c r="AC41" s="13">
        <f>IF(AB41="",0,IF(AB41="優勝",[2]点数換算表!$B$16,IF(AB41="準優勝",[2]点数換算表!$C$16,IF(AB41="ベスト4",[2]点数換算表!$D$16,IF(AB41="ベスト8",[2]点数換算表!$E$16,IF(AB41="ベスト16",[2]点数換算表!$F$16,IF(AB41="ベスト32",[2]点数換算表!$G$16,"")))))))</f>
        <v>40</v>
      </c>
      <c r="AD41" s="24"/>
      <c r="AE41" s="13">
        <f>IF(AD41="",0,IF(AD41="優勝",[2]点数換算表!$B$17,IF(AD41="準優勝",[2]点数換算表!$C$17,IF(AD41="ベスト4",[2]点数換算表!$D$17,IF(AD41="ベスト8",[2]点数換算表!$E$17,IF(AD41="ベスト16",[2]点数換算表!$F$17,IF(AD41="ベスト32",[2]点数換算表!$G$17,"")))))))</f>
        <v>0</v>
      </c>
      <c r="AF41" s="15"/>
      <c r="AG41" s="13">
        <f>IF(AF41="",0,IF(AF41="優勝",[2]点数換算表!$B$18,IF(AF41="準優勝",[2]点数換算表!$C$18,IF(AF41="ベスト4",[2]点数換算表!$D$18,IF(AF41="ベスト8",[2]点数換算表!$E$18,[2]点数換算表!$F$18)))))</f>
        <v>0</v>
      </c>
      <c r="AH41" s="15"/>
      <c r="AI41" s="13">
        <f>IF(AH41="",0,IF(AH41="優勝",[2]点数換算表!$B$19,IF(AH41="準優勝",[2]点数換算表!$C$19,IF(AH41="ベスト4",[2]点数換算表!$D$19,IF(AH41="ベスト8",[2]点数換算表!$E$19,[2]点数換算表!$F$19)))))</f>
        <v>0</v>
      </c>
    </row>
    <row r="42" spans="1:35">
      <c r="A42" s="13">
        <v>39</v>
      </c>
      <c r="B42" s="24" t="s">
        <v>353</v>
      </c>
      <c r="C42" s="24" t="s">
        <v>332</v>
      </c>
      <c r="D42" s="24">
        <v>3</v>
      </c>
      <c r="E42" s="21" t="s">
        <v>333</v>
      </c>
      <c r="F42" s="27" t="s">
        <v>540</v>
      </c>
      <c r="G42" s="13">
        <f t="shared" si="1"/>
        <v>232</v>
      </c>
      <c r="H42" s="15"/>
      <c r="I42" s="13">
        <f>IF(H42="",0,IF(H42="優勝",[2]点数換算表!$B$2,IF(H42="準優勝",[2]点数換算表!$C$2,IF(H42="ベスト4",[2]点数換算表!$D$2,[2]点数換算表!$E$2))))</f>
        <v>0</v>
      </c>
      <c r="J42" s="15"/>
      <c r="K42" s="13">
        <f>IF(J42="",0,IF(J42="優勝",[2]点数換算表!$B$3,IF(J42="準優勝",[2]点数換算表!$C$3,IF(J42="ベスト4",[2]点数換算表!$D$3,[2]点数換算表!$E$3))))</f>
        <v>0</v>
      </c>
      <c r="L42" s="24" t="s">
        <v>6</v>
      </c>
      <c r="M42" s="13">
        <f>IF(L42="",0,IF(L42="優勝",[2]点数換算表!$B$4,IF(L42="準優勝",[2]点数換算表!$C$4,IF(L42="ベスト4",[2]点数換算表!$D$4,IF(L42="ベスト8",[2]点数換算表!$E$4,IF(L42="ベスト16",[2]点数換算表!$F$4,""))))))</f>
        <v>60</v>
      </c>
      <c r="N42" s="24" t="s">
        <v>7</v>
      </c>
      <c r="O42" s="13">
        <f>IF(N42="",0,IF(N42="優勝",[2]点数換算表!$B$5,IF(N42="準優勝",[2]点数換算表!$C$5,IF(N42="ベスト4",[2]点数換算表!$D$5,IF(N42="ベスト8",[2]点数換算表!$E$5,IF(N42="ベスト16",[2]点数換算表!$F$5,IF(N42="ベスト32",[2]点数換算表!$G$5,"")))))))</f>
        <v>100</v>
      </c>
      <c r="P42" s="24"/>
      <c r="Q42" s="13">
        <f>IF(P42="",0,IF(P42="優勝",[2]点数換算表!$B$6,IF(P42="準優勝",[2]点数換算表!$C$6,IF(P42="ベスト4",[2]点数換算表!$D$6,IF(P42="ベスト8",[2]点数換算表!$E$6,IF(P42="ベスト16",[2]点数換算表!$F$6,IF(P42="ベスト32",[2]点数換算表!$G$6,"")))))))</f>
        <v>0</v>
      </c>
      <c r="R42" s="15"/>
      <c r="S42" s="13">
        <f>IF(R42="",0,IF(R42="優勝",[2]点数換算表!$B$7,IF(R42="準優勝",[2]点数換算表!$C$7,IF(R42="ベスト4",[2]点数換算表!$D$7,IF(R42="ベスト8",[2]点数換算表!$E$7,[2]点数換算表!$F$7)))))</f>
        <v>0</v>
      </c>
      <c r="T42" s="15"/>
      <c r="U42" s="13">
        <f>IF(T42="",0,IF(T42="優勝",[2]点数換算表!$B$8,IF(T42="準優勝",[2]点数換算表!$C$8,IF(T42="ベスト4",[2]点数換算表!$D$8,IF(T42="ベスト8",[2]点数換算表!$E$8,[2]点数換算表!$F$8)))))</f>
        <v>0</v>
      </c>
      <c r="V42" s="15"/>
      <c r="W42" s="13">
        <f>IF(V42="",0,IF(V42="優勝",[2]点数換算表!$B$13,IF(V42="準優勝",[2]点数換算表!$C$13,IF(V42="ベスト4",[2]点数換算表!$D$13,[2]点数換算表!$E$13))))</f>
        <v>0</v>
      </c>
      <c r="X42" s="15"/>
      <c r="Y42" s="13">
        <f>IF(X42="",0,IF(X42="優勝",[2]点数換算表!$B$14,IF(X42="準優勝",[2]点数換算表!$C$14,IF(X42="ベスト4",[2]点数換算表!$D$14,[2]点数換算表!$E$14))))</f>
        <v>0</v>
      </c>
      <c r="Z42" s="24" t="s">
        <v>9</v>
      </c>
      <c r="AA42" s="13">
        <f>IF(Z42="",0,IF(Z42="優勝",[2]点数換算表!$B$15,IF(Z42="準優勝",[2]点数換算表!$C$15,IF(Z42="ベスト4",[2]点数換算表!$D$15,IF(Z42="ベスト8",[2]点数換算表!$E$15,IF(Z42="ベスト16",[2]点数換算表!$F$15,""))))))</f>
        <v>32</v>
      </c>
      <c r="AB42" s="24" t="s">
        <v>135</v>
      </c>
      <c r="AC42" s="13">
        <f>IF(AB42="",0,IF(AB42="優勝",[2]点数換算表!$B$16,IF(AB42="準優勝",[2]点数換算表!$C$16,IF(AB42="ベスト4",[2]点数換算表!$D$16,IF(AB42="ベスト8",[2]点数換算表!$E$16,IF(AB42="ベスト16",[2]点数換算表!$F$16,IF(AB42="ベスト32",[2]点数換算表!$G$16,"")))))))</f>
        <v>40</v>
      </c>
      <c r="AD42" s="24"/>
      <c r="AE42" s="13">
        <f>IF(AD42="",0,IF(AD42="優勝",[2]点数換算表!$B$17,IF(AD42="準優勝",[2]点数換算表!$C$17,IF(AD42="ベスト4",[2]点数換算表!$D$17,IF(AD42="ベスト8",[2]点数換算表!$E$17,IF(AD42="ベスト16",[2]点数換算表!$F$17,IF(AD42="ベスト32",[2]点数換算表!$G$17,"")))))))</f>
        <v>0</v>
      </c>
      <c r="AF42" s="15"/>
      <c r="AG42" s="13">
        <f>IF(AF42="",0,IF(AF42="優勝",[2]点数換算表!$B$18,IF(AF42="準優勝",[2]点数換算表!$C$18,IF(AF42="ベスト4",[2]点数換算表!$D$18,IF(AF42="ベスト8",[2]点数換算表!$E$18,[2]点数換算表!$F$18)))))</f>
        <v>0</v>
      </c>
      <c r="AH42" s="15"/>
      <c r="AI42" s="13">
        <f>IF(AH42="",0,IF(AH42="優勝",[2]点数換算表!$B$19,IF(AH42="準優勝",[2]点数換算表!$C$19,IF(AH42="ベスト4",[2]点数換算表!$D$19,IF(AH42="ベスト8",[2]点数換算表!$E$19,[2]点数換算表!$F$19)))))</f>
        <v>0</v>
      </c>
    </row>
    <row r="43" spans="1:35">
      <c r="A43" s="13">
        <v>40</v>
      </c>
      <c r="B43" s="24" t="s">
        <v>488</v>
      </c>
      <c r="C43" s="24" t="s">
        <v>466</v>
      </c>
      <c r="D43" s="24">
        <v>2</v>
      </c>
      <c r="E43" s="25" t="s">
        <v>467</v>
      </c>
      <c r="F43" s="26" t="s">
        <v>539</v>
      </c>
      <c r="G43" s="13">
        <f t="shared" si="1"/>
        <v>226</v>
      </c>
      <c r="H43" s="15"/>
      <c r="I43" s="13">
        <f>IF(H43="",0,IF(H43="優勝",[2]点数換算表!$B$2,IF(H43="準優勝",[2]点数換算表!$C$2,IF(H43="ベスト4",[2]点数換算表!$D$2,[2]点数換算表!$E$2))))</f>
        <v>0</v>
      </c>
      <c r="J43" s="15"/>
      <c r="K43" s="13">
        <f>IF(J43="",0,IF(J43="優勝",[2]点数換算表!$B$3,IF(J43="準優勝",[2]点数換算表!$C$3,IF(J43="ベスト4",[2]点数換算表!$D$3,[2]点数換算表!$E$3))))</f>
        <v>0</v>
      </c>
      <c r="L43" s="24" t="s">
        <v>6</v>
      </c>
      <c r="M43" s="13">
        <f>IF(L43="",0,IF(L43="優勝",[2]点数換算表!$B$4,IF(L43="準優勝",[2]点数換算表!$C$4,IF(L43="ベスト4",[2]点数換算表!$D$4,IF(L43="ベスト8",[2]点数換算表!$E$4,IF(L43="ベスト16",[2]点数換算表!$F$4,""))))))</f>
        <v>60</v>
      </c>
      <c r="N43" s="24" t="s">
        <v>135</v>
      </c>
      <c r="O43" s="13">
        <f>IF(N43="",0,IF(N43="優勝",[2]点数換算表!$B$5,IF(N43="準優勝",[2]点数換算表!$C$5,IF(N43="ベスト4",[2]点数換算表!$D$5,IF(N43="ベスト8",[2]点数換算表!$E$5,IF(N43="ベスト16",[2]点数換算表!$F$5,IF(N43="ベスト32",[2]点数換算表!$G$5,"")))))))</f>
        <v>50</v>
      </c>
      <c r="P43" s="24" t="s">
        <v>135</v>
      </c>
      <c r="Q43" s="13">
        <f>IF(P43="",0,IF(P43="優勝",[2]点数換算表!$B$6,IF(P43="準優勝",[2]点数換算表!$C$6,IF(P43="ベスト4",[2]点数換算表!$D$6,IF(P43="ベスト8",[2]点数換算表!$E$6,IF(P43="ベスト16",[2]点数換算表!$F$6,IF(P43="ベスト32",[2]点数換算表!$G$6,"")))))))</f>
        <v>100</v>
      </c>
      <c r="R43" s="15"/>
      <c r="S43" s="13">
        <f>IF(R43="",0,IF(R43="優勝",[2]点数換算表!$B$7,IF(R43="準優勝",[2]点数換算表!$C$7,IF(R43="ベスト4",[2]点数換算表!$D$7,IF(R43="ベスト8",[2]点数換算表!$E$7,[2]点数換算表!$F$7)))))</f>
        <v>0</v>
      </c>
      <c r="T43" s="15"/>
      <c r="U43" s="13">
        <f>IF(T43="",0,IF(T43="優勝",[2]点数換算表!$B$8,IF(T43="準優勝",[2]点数換算表!$C$8,IF(T43="ベスト4",[2]点数換算表!$D$8,IF(T43="ベスト8",[2]点数換算表!$E$8,[2]点数換算表!$F$8)))))</f>
        <v>0</v>
      </c>
      <c r="V43" s="15"/>
      <c r="W43" s="13">
        <f>IF(V43="",0,IF(V43="優勝",[2]点数換算表!$B$13,IF(V43="準優勝",[2]点数換算表!$C$13,IF(V43="ベスト4",[2]点数換算表!$D$13,[2]点数換算表!$E$13))))</f>
        <v>0</v>
      </c>
      <c r="X43" s="15"/>
      <c r="Y43" s="13">
        <f>IF(X43="",0,IF(X43="優勝",[2]点数換算表!$B$14,IF(X43="準優勝",[2]点数換算表!$C$14,IF(X43="ベスト4",[2]点数換算表!$D$14,[2]点数換算表!$E$14))))</f>
        <v>0</v>
      </c>
      <c r="Z43" s="24" t="s">
        <v>7</v>
      </c>
      <c r="AA43" s="13">
        <f>IF(Z43="",0,IF(Z43="優勝",[2]点数換算表!$B$15,IF(Z43="準優勝",[2]点数換算表!$C$15,IF(Z43="ベスト4",[2]点数換算表!$D$15,IF(Z43="ベスト8",[2]点数換算表!$E$15,IF(Z43="ベスト16",[2]点数換算表!$F$15,""))))))</f>
        <v>16</v>
      </c>
      <c r="AB43" s="24"/>
      <c r="AC43" s="13">
        <f>IF(AB43="",0,IF(AB43="優勝",[2]点数換算表!$B$16,IF(AB43="準優勝",[2]点数換算表!$C$16,IF(AB43="ベスト4",[2]点数換算表!$D$16,IF(AB43="ベスト8",[2]点数換算表!$E$16,IF(AB43="ベスト16",[2]点数換算表!$F$16,IF(AB43="ベスト32",[2]点数換算表!$G$16,"")))))))</f>
        <v>0</v>
      </c>
      <c r="AD43" s="24"/>
      <c r="AE43" s="13">
        <f>IF(AD43="",0,IF(AD43="優勝",[2]点数換算表!$B$17,IF(AD43="準優勝",[2]点数換算表!$C$17,IF(AD43="ベスト4",[2]点数換算表!$D$17,IF(AD43="ベスト8",[2]点数換算表!$E$17,IF(AD43="ベスト16",[2]点数換算表!$F$17,IF(AD43="ベスト32",[2]点数換算表!$G$17,"")))))))</f>
        <v>0</v>
      </c>
      <c r="AF43" s="15"/>
      <c r="AG43" s="13">
        <f>IF(AF43="",0,IF(AF43="優勝",[2]点数換算表!$B$18,IF(AF43="準優勝",[2]点数換算表!$C$18,IF(AF43="ベスト4",[2]点数換算表!$D$18,IF(AF43="ベスト8",[2]点数換算表!$E$18,[2]点数換算表!$F$18)))))</f>
        <v>0</v>
      </c>
      <c r="AH43" s="15"/>
      <c r="AI43" s="13">
        <f>IF(AH43="",0,IF(AH43="優勝",[2]点数換算表!$B$19,IF(AH43="準優勝",[2]点数換算表!$C$19,IF(AH43="ベスト4",[2]点数換算表!$D$19,IF(AH43="ベスト8",[2]点数換算表!$E$19,[2]点数換算表!$F$19)))))</f>
        <v>0</v>
      </c>
    </row>
    <row r="44" spans="1:35">
      <c r="A44" s="13">
        <v>41</v>
      </c>
      <c r="B44" s="24" t="s">
        <v>242</v>
      </c>
      <c r="C44" s="24" t="s">
        <v>186</v>
      </c>
      <c r="D44" s="24">
        <v>2</v>
      </c>
      <c r="E44" s="18" t="s">
        <v>179</v>
      </c>
      <c r="F44" s="27" t="s">
        <v>540</v>
      </c>
      <c r="G44" s="13">
        <f t="shared" si="1"/>
        <v>210</v>
      </c>
      <c r="H44" s="15"/>
      <c r="I44" s="13">
        <f>IF(H44="",0,IF(H44="優勝",[2]点数換算表!$B$2,IF(H44="準優勝",[2]点数換算表!$C$2,IF(H44="ベスト4",[2]点数換算表!$D$2,[2]点数換算表!$E$2))))</f>
        <v>0</v>
      </c>
      <c r="J44" s="15"/>
      <c r="K44" s="13">
        <f>IF(J44="",0,IF(J44="優勝",[2]点数換算表!$B$3,IF(J44="準優勝",[2]点数換算表!$C$3,IF(J44="ベスト4",[2]点数換算表!$D$3,[2]点数換算表!$E$3))))</f>
        <v>0</v>
      </c>
      <c r="L44" s="24"/>
      <c r="M44" s="13">
        <f>IF(L44="",0,IF(L44="優勝",[2]点数換算表!$B$4,IF(L44="準優勝",[2]点数換算表!$C$4,IF(L44="ベスト4",[2]点数換算表!$D$4,IF(L44="ベスト8",[2]点数換算表!$E$4,IF(L44="ベスト16",[2]点数換算表!$F$4,""))))))</f>
        <v>0</v>
      </c>
      <c r="N44" s="24" t="s">
        <v>135</v>
      </c>
      <c r="O44" s="13">
        <f>IF(N44="",0,IF(N44="優勝",[2]点数換算表!$B$5,IF(N44="準優勝",[2]点数換算表!$C$5,IF(N44="ベスト4",[2]点数換算表!$D$5,IF(N44="ベスト8",[2]点数換算表!$E$5,IF(N44="ベスト16",[2]点数換算表!$F$5,IF(N44="ベスト32",[2]点数換算表!$G$5,"")))))))</f>
        <v>50</v>
      </c>
      <c r="P44" s="24"/>
      <c r="Q44" s="13">
        <f>IF(P44="",0,IF(P44="優勝",[2]点数換算表!$B$6,IF(P44="準優勝",[2]点数換算表!$C$6,IF(P44="ベスト4",[2]点数換算表!$D$6,IF(P44="ベスト8",[2]点数換算表!$E$6,IF(P44="ベスト16",[2]点数換算表!$F$6,IF(P44="ベスト32",[2]点数換算表!$G$6,"")))))))</f>
        <v>0</v>
      </c>
      <c r="R44" s="15"/>
      <c r="S44" s="13">
        <f>IF(R44="",0,IF(R44="優勝",[2]点数換算表!$B$7,IF(R44="準優勝",[2]点数換算表!$C$7,IF(R44="ベスト4",[2]点数換算表!$D$7,IF(R44="ベスト8",[2]点数換算表!$E$7,[2]点数換算表!$F$7)))))</f>
        <v>0</v>
      </c>
      <c r="T44" s="15"/>
      <c r="U44" s="13">
        <f>IF(T44="",0,IF(T44="優勝",[2]点数換算表!$B$8,IF(T44="準優勝",[2]点数換算表!$C$8,IF(T44="ベスト4",[2]点数換算表!$D$8,IF(T44="ベスト8",[2]点数換算表!$E$8,[2]点数換算表!$F$8)))))</f>
        <v>0</v>
      </c>
      <c r="V44" s="15"/>
      <c r="W44" s="13">
        <f>IF(V44="",0,IF(V44="優勝",[2]点数換算表!$B$13,IF(V44="準優勝",[2]点数換算表!$C$13,IF(V44="ベスト4",[2]点数換算表!$D$13,[2]点数換算表!$E$13))))</f>
        <v>0</v>
      </c>
      <c r="X44" s="15"/>
      <c r="Y44" s="13">
        <f>IF(X44="",0,IF(X44="優勝",[2]点数換算表!$B$14,IF(X44="準優勝",[2]点数換算表!$C$14,IF(X44="ベスト4",[2]点数換算表!$D$14,[2]点数換算表!$E$14))))</f>
        <v>0</v>
      </c>
      <c r="Z44" s="24"/>
      <c r="AA44" s="13">
        <f>IF(Z44="",0,IF(Z44="優勝",[2]点数換算表!$B$15,IF(Z44="準優勝",[2]点数換算表!$C$15,IF(Z44="ベスト4",[2]点数換算表!$D$15,IF(Z44="ベスト8",[2]点数換算表!$E$15,IF(Z44="ベスト16",[2]点数換算表!$F$15,""))))))</f>
        <v>0</v>
      </c>
      <c r="AB44" s="24" t="s">
        <v>7</v>
      </c>
      <c r="AC44" s="13">
        <f>IF(AB44="",0,IF(AB44="優勝",[2]点数換算表!$B$16,IF(AB44="準優勝",[2]点数換算表!$C$16,IF(AB44="ベスト4",[2]点数換算表!$D$16,IF(AB44="ベスト8",[2]点数換算表!$E$16,IF(AB44="ベスト16",[2]点数換算表!$F$16,IF(AB44="ベスト32",[2]点数換算表!$G$16,"")))))))</f>
        <v>80</v>
      </c>
      <c r="AD44" s="24" t="s">
        <v>135</v>
      </c>
      <c r="AE44" s="13">
        <f>IF(AD44="",0,IF(AD44="優勝",[2]点数換算表!$B$17,IF(AD44="準優勝",[2]点数換算表!$C$17,IF(AD44="ベスト4",[2]点数換算表!$D$17,IF(AD44="ベスト8",[2]点数換算表!$E$17,IF(AD44="ベスト16",[2]点数換算表!$F$17,IF(AD44="ベスト32",[2]点数換算表!$G$17,"")))))))</f>
        <v>80</v>
      </c>
      <c r="AF44" s="15"/>
      <c r="AG44" s="13">
        <f>IF(AF44="",0,IF(AF44="優勝",[2]点数換算表!$B$18,IF(AF44="準優勝",[2]点数換算表!$C$18,IF(AF44="ベスト4",[2]点数換算表!$D$18,IF(AF44="ベスト8",[2]点数換算表!$E$18,[2]点数換算表!$F$18)))))</f>
        <v>0</v>
      </c>
      <c r="AH44" s="15"/>
      <c r="AI44" s="13">
        <f>IF(AH44="",0,IF(AH44="優勝",[2]点数換算表!$B$19,IF(AH44="準優勝",[2]点数換算表!$C$19,IF(AH44="ベスト4",[2]点数換算表!$D$19,IF(AH44="ベスト8",[2]点数換算表!$E$19,[2]点数換算表!$F$19)))))</f>
        <v>0</v>
      </c>
    </row>
    <row r="45" spans="1:35">
      <c r="A45" s="13">
        <v>42</v>
      </c>
      <c r="B45" s="24" t="s">
        <v>243</v>
      </c>
      <c r="C45" s="24" t="s">
        <v>186</v>
      </c>
      <c r="D45" s="24">
        <v>2</v>
      </c>
      <c r="E45" s="18" t="s">
        <v>179</v>
      </c>
      <c r="F45" s="27" t="s">
        <v>540</v>
      </c>
      <c r="G45" s="13">
        <f t="shared" si="1"/>
        <v>210</v>
      </c>
      <c r="H45" s="15"/>
      <c r="I45" s="13">
        <f>IF(H45="",0,IF(H45="優勝",[2]点数換算表!$B$2,IF(H45="準優勝",[2]点数換算表!$C$2,IF(H45="ベスト4",[2]点数換算表!$D$2,[2]点数換算表!$E$2))))</f>
        <v>0</v>
      </c>
      <c r="J45" s="15"/>
      <c r="K45" s="13">
        <f>IF(J45="",0,IF(J45="優勝",[2]点数換算表!$B$3,IF(J45="準優勝",[2]点数換算表!$C$3,IF(J45="ベスト4",[2]点数換算表!$D$3,[2]点数換算表!$E$3))))</f>
        <v>0</v>
      </c>
      <c r="L45" s="24"/>
      <c r="M45" s="13">
        <f>IF(L45="",0,IF(L45="優勝",[2]点数換算表!$B$4,IF(L45="準優勝",[2]点数換算表!$C$4,IF(L45="ベスト4",[2]点数換算表!$D$4,IF(L45="ベスト8",[2]点数換算表!$E$4,IF(L45="ベスト16",[2]点数換算表!$F$4,""))))))</f>
        <v>0</v>
      </c>
      <c r="N45" s="24" t="s">
        <v>135</v>
      </c>
      <c r="O45" s="13">
        <f>IF(N45="",0,IF(N45="優勝",[2]点数換算表!$B$5,IF(N45="準優勝",[2]点数換算表!$C$5,IF(N45="ベスト4",[2]点数換算表!$D$5,IF(N45="ベスト8",[2]点数換算表!$E$5,IF(N45="ベスト16",[2]点数換算表!$F$5,IF(N45="ベスト32",[2]点数換算表!$G$5,"")))))))</f>
        <v>50</v>
      </c>
      <c r="P45" s="24"/>
      <c r="Q45" s="13">
        <f>IF(P45="",0,IF(P45="優勝",[2]点数換算表!$B$6,IF(P45="準優勝",[2]点数換算表!$C$6,IF(P45="ベスト4",[2]点数換算表!$D$6,IF(P45="ベスト8",[2]点数換算表!$E$6,IF(P45="ベスト16",[2]点数換算表!$F$6,IF(P45="ベスト32",[2]点数換算表!$G$6,"")))))))</f>
        <v>0</v>
      </c>
      <c r="R45" s="15"/>
      <c r="S45" s="13">
        <f>IF(R45="",0,IF(R45="優勝",[2]点数換算表!$B$7,IF(R45="準優勝",[2]点数換算表!$C$7,IF(R45="ベスト4",[2]点数換算表!$D$7,IF(R45="ベスト8",[2]点数換算表!$E$7,[2]点数換算表!$F$7)))))</f>
        <v>0</v>
      </c>
      <c r="T45" s="15"/>
      <c r="U45" s="13">
        <f>IF(T45="",0,IF(T45="優勝",[2]点数換算表!$B$8,IF(T45="準優勝",[2]点数換算表!$C$8,IF(T45="ベスト4",[2]点数換算表!$D$8,IF(T45="ベスト8",[2]点数換算表!$E$8,[2]点数換算表!$F$8)))))</f>
        <v>0</v>
      </c>
      <c r="V45" s="15"/>
      <c r="W45" s="13">
        <f>IF(V45="",0,IF(V45="優勝",[2]点数換算表!$B$13,IF(V45="準優勝",[2]点数換算表!$C$13,IF(V45="ベスト4",[2]点数換算表!$D$13,[2]点数換算表!$E$13))))</f>
        <v>0</v>
      </c>
      <c r="X45" s="15"/>
      <c r="Y45" s="13">
        <f>IF(X45="",0,IF(X45="優勝",[2]点数換算表!$B$14,IF(X45="準優勝",[2]点数換算表!$C$14,IF(X45="ベスト4",[2]点数換算表!$D$14,[2]点数換算表!$E$14))))</f>
        <v>0</v>
      </c>
      <c r="Z45" s="24"/>
      <c r="AA45" s="13">
        <f>IF(Z45="",0,IF(Z45="優勝",[2]点数換算表!$B$15,IF(Z45="準優勝",[2]点数換算表!$C$15,IF(Z45="ベスト4",[2]点数換算表!$D$15,IF(Z45="ベスト8",[2]点数換算表!$E$15,IF(Z45="ベスト16",[2]点数換算表!$F$15,""))))))</f>
        <v>0</v>
      </c>
      <c r="AB45" s="24" t="s">
        <v>7</v>
      </c>
      <c r="AC45" s="13">
        <f>IF(AB45="",0,IF(AB45="優勝",[2]点数換算表!$B$16,IF(AB45="準優勝",[2]点数換算表!$C$16,IF(AB45="ベスト4",[2]点数換算表!$D$16,IF(AB45="ベスト8",[2]点数換算表!$E$16,IF(AB45="ベスト16",[2]点数換算表!$F$16,IF(AB45="ベスト32",[2]点数換算表!$G$16,"")))))))</f>
        <v>80</v>
      </c>
      <c r="AD45" s="24" t="s">
        <v>135</v>
      </c>
      <c r="AE45" s="13">
        <f>IF(AD45="",0,IF(AD45="優勝",[2]点数換算表!$B$17,IF(AD45="準優勝",[2]点数換算表!$C$17,IF(AD45="ベスト4",[2]点数換算表!$D$17,IF(AD45="ベスト8",[2]点数換算表!$E$17,IF(AD45="ベスト16",[2]点数換算表!$F$17,IF(AD45="ベスト32",[2]点数換算表!$G$17,"")))))))</f>
        <v>80</v>
      </c>
      <c r="AF45" s="15"/>
      <c r="AG45" s="13">
        <f>IF(AF45="",0,IF(AF45="優勝",[2]点数換算表!$B$18,IF(AF45="準優勝",[2]点数換算表!$C$18,IF(AF45="ベスト4",[2]点数換算表!$D$18,IF(AF45="ベスト8",[2]点数換算表!$E$18,[2]点数換算表!$F$18)))))</f>
        <v>0</v>
      </c>
      <c r="AH45" s="15"/>
      <c r="AI45" s="13">
        <f>IF(AH45="",0,IF(AH45="優勝",[2]点数換算表!$B$19,IF(AH45="準優勝",[2]点数換算表!$C$19,IF(AH45="ベスト4",[2]点数換算表!$D$19,IF(AH45="ベスト8",[2]点数換算表!$E$19,[2]点数換算表!$F$19)))))</f>
        <v>0</v>
      </c>
    </row>
    <row r="46" spans="1:35">
      <c r="A46" s="13">
        <v>43</v>
      </c>
      <c r="B46" s="24" t="s">
        <v>431</v>
      </c>
      <c r="C46" s="24" t="s">
        <v>391</v>
      </c>
      <c r="D46" s="24">
        <v>2</v>
      </c>
      <c r="E46" s="22" t="s">
        <v>389</v>
      </c>
      <c r="F46" s="26" t="s">
        <v>539</v>
      </c>
      <c r="G46" s="13">
        <f t="shared" si="1"/>
        <v>198</v>
      </c>
      <c r="H46" s="15"/>
      <c r="I46" s="13">
        <f>IF(H46="",0,IF(H46="優勝",[2]点数換算表!$B$2,IF(H46="準優勝",[2]点数換算表!$C$2,IF(H46="ベスト4",[2]点数換算表!$D$2,[2]点数換算表!$E$2))))</f>
        <v>0</v>
      </c>
      <c r="J46" s="15"/>
      <c r="K46" s="13">
        <f>IF(J46="",0,IF(J46="優勝",[2]点数換算表!$B$3,IF(J46="準優勝",[2]点数換算表!$C$3,IF(J46="ベスト4",[2]点数換算表!$D$3,[2]点数換算表!$E$3))))</f>
        <v>0</v>
      </c>
      <c r="L46" s="24" t="s">
        <v>10</v>
      </c>
      <c r="M46" s="13">
        <f>IF(L46="",0,IF(L46="優勝",[2]点数換算表!$B$4,IF(L46="準優勝",[2]点数換算表!$C$4,IF(L46="ベスト4",[2]点数換算表!$D$4,IF(L46="ベスト8",[2]点数換算表!$E$4,IF(L46="ベスト16",[2]点数換算表!$F$4,""))))))</f>
        <v>100</v>
      </c>
      <c r="N46" s="24" t="s">
        <v>135</v>
      </c>
      <c r="O46" s="13">
        <f>IF(N46="",0,IF(N46="優勝",[2]点数換算表!$B$5,IF(N46="準優勝",[2]点数換算表!$C$5,IF(N46="ベスト4",[2]点数換算表!$D$5,IF(N46="ベスト8",[2]点数換算表!$E$5,IF(N46="ベスト16",[2]点数換算表!$F$5,IF(N46="ベスト32",[2]点数換算表!$G$5,"")))))))</f>
        <v>50</v>
      </c>
      <c r="P46" s="24"/>
      <c r="Q46" s="13">
        <f>IF(P46="",0,IF(P46="優勝",[2]点数換算表!$B$6,IF(P46="準優勝",[2]点数換算表!$C$6,IF(P46="ベスト4",[2]点数換算表!$D$6,IF(P46="ベスト8",[2]点数換算表!$E$6,IF(P46="ベスト16",[2]点数換算表!$F$6,IF(P46="ベスト32",[2]点数換算表!$G$6,"")))))))</f>
        <v>0</v>
      </c>
      <c r="R46" s="15"/>
      <c r="S46" s="13">
        <f>IF(R46="",0,IF(R46="優勝",[2]点数換算表!$B$7,IF(R46="準優勝",[2]点数換算表!$C$7,IF(R46="ベスト4",[2]点数換算表!$D$7,IF(R46="ベスト8",[2]点数換算表!$E$7,[2]点数換算表!$F$7)))))</f>
        <v>0</v>
      </c>
      <c r="T46" s="15"/>
      <c r="U46" s="13">
        <f>IF(T46="",0,IF(T46="優勝",[2]点数換算表!$B$8,IF(T46="準優勝",[2]点数換算表!$C$8,IF(T46="ベスト4",[2]点数換算表!$D$8,IF(T46="ベスト8",[2]点数換算表!$E$8,[2]点数換算表!$F$8)))))</f>
        <v>0</v>
      </c>
      <c r="V46" s="15"/>
      <c r="W46" s="13">
        <f>IF(V46="",0,IF(V46="優勝",[2]点数換算表!$B$13,IF(V46="準優勝",[2]点数換算表!$C$13,IF(V46="ベスト4",[2]点数換算表!$D$13,[2]点数換算表!$E$13))))</f>
        <v>0</v>
      </c>
      <c r="X46" s="15"/>
      <c r="Y46" s="13">
        <f>IF(X46="",0,IF(X46="優勝",[2]点数換算表!$B$14,IF(X46="準優勝",[2]点数換算表!$C$14,IF(X46="ベスト4",[2]点数換算表!$D$14,[2]点数換算表!$E$14))))</f>
        <v>0</v>
      </c>
      <c r="Z46" s="24" t="s">
        <v>6</v>
      </c>
      <c r="AA46" s="13">
        <f>IF(Z46="",0,IF(Z46="優勝",[2]点数換算表!$B$15,IF(Z46="準優勝",[2]点数換算表!$C$15,IF(Z46="ベスト4",[2]点数換算表!$D$15,IF(Z46="ベスト8",[2]点数換算表!$E$15,IF(Z46="ベスト16",[2]点数換算表!$F$15,""))))))</f>
        <v>48</v>
      </c>
      <c r="AB46" s="24"/>
      <c r="AC46" s="13">
        <f>IF(AB46="",0,IF(AB46="優勝",[2]点数換算表!$B$16,IF(AB46="準優勝",[2]点数換算表!$C$16,IF(AB46="ベスト4",[2]点数換算表!$D$16,IF(AB46="ベスト8",[2]点数換算表!$E$16,IF(AB46="ベスト16",[2]点数換算表!$F$16,IF(AB46="ベスト32",[2]点数換算表!$G$16,"")))))))</f>
        <v>0</v>
      </c>
      <c r="AD46" s="24"/>
      <c r="AE46" s="13">
        <f>IF(AD46="",0,IF(AD46="優勝",[2]点数換算表!$B$17,IF(AD46="準優勝",[2]点数換算表!$C$17,IF(AD46="ベスト4",[2]点数換算表!$D$17,IF(AD46="ベスト8",[2]点数換算表!$E$17,IF(AD46="ベスト16",[2]点数換算表!$F$17,IF(AD46="ベスト32",[2]点数換算表!$G$17,"")))))))</f>
        <v>0</v>
      </c>
      <c r="AF46" s="15"/>
      <c r="AG46" s="13">
        <f>IF(AF46="",0,IF(AF46="優勝",[2]点数換算表!$B$18,IF(AF46="準優勝",[2]点数換算表!$C$18,IF(AF46="ベスト4",[2]点数換算表!$D$18,IF(AF46="ベスト8",[2]点数換算表!$E$18,[2]点数換算表!$F$18)))))</f>
        <v>0</v>
      </c>
      <c r="AH46" s="15"/>
      <c r="AI46" s="13">
        <f>IF(AH46="",0,IF(AH46="優勝",[2]点数換算表!$B$19,IF(AH46="準優勝",[2]点数換算表!$C$19,IF(AH46="ベスト4",[2]点数換算表!$D$19,IF(AH46="ベスト8",[2]点数換算表!$E$19,[2]点数換算表!$F$19)))))</f>
        <v>0</v>
      </c>
    </row>
    <row r="47" spans="1:35">
      <c r="A47" s="13">
        <v>44</v>
      </c>
      <c r="B47" s="24" t="s">
        <v>130</v>
      </c>
      <c r="C47" s="24" t="s">
        <v>82</v>
      </c>
      <c r="D47" s="24">
        <v>2</v>
      </c>
      <c r="E47" s="16" t="s">
        <v>177</v>
      </c>
      <c r="F47" s="26" t="s">
        <v>539</v>
      </c>
      <c r="G47" s="13">
        <f t="shared" si="1"/>
        <v>190</v>
      </c>
      <c r="H47" s="15"/>
      <c r="I47" s="13">
        <f>IF(H47="",0,IF(H47="優勝",[2]点数換算表!$B$2,IF(H47="準優勝",[2]点数換算表!$C$2,IF(H47="ベスト4",[2]点数換算表!$D$2,[2]点数換算表!$E$2))))</f>
        <v>0</v>
      </c>
      <c r="J47" s="15"/>
      <c r="K47" s="13">
        <f>IF(J47="",0,IF(J47="優勝",[2]点数換算表!$B$3,IF(J47="準優勝",[2]点数換算表!$C$3,IF(J47="ベスト4",[2]点数換算表!$D$3,[2]点数換算表!$E$3))))</f>
        <v>0</v>
      </c>
      <c r="L47" s="24" t="s">
        <v>9</v>
      </c>
      <c r="M47" s="13">
        <f>IF(L47="",0,IF(L47="優勝",[2]点数換算表!$B$4,IF(L47="準優勝",[2]点数換算表!$C$4,IF(L47="ベスト4",[2]点数換算表!$D$4,IF(L47="ベスト8",[2]点数換算表!$E$4,IF(L47="ベスト16",[2]点数換算表!$F$4,""))))))</f>
        <v>40</v>
      </c>
      <c r="N47" s="24" t="s">
        <v>135</v>
      </c>
      <c r="O47" s="13">
        <f>IF(N47="",0,IF(N47="優勝",[2]点数換算表!$B$5,IF(N47="準優勝",[2]点数換算表!$C$5,IF(N47="ベスト4",[2]点数換算表!$D$5,IF(N47="ベスト8",[2]点数換算表!$E$5,IF(N47="ベスト16",[2]点数換算表!$F$5,IF(N47="ベスト32",[2]点数換算表!$G$5,"")))))))</f>
        <v>50</v>
      </c>
      <c r="P47" s="24" t="s">
        <v>135</v>
      </c>
      <c r="Q47" s="13">
        <f>IF(P47="",0,IF(P47="優勝",[2]点数換算表!$B$6,IF(P47="準優勝",[2]点数換算表!$C$6,IF(P47="ベスト4",[2]点数換算表!$D$6,IF(P47="ベスト8",[2]点数換算表!$E$6,IF(P47="ベスト16",[2]点数換算表!$F$6,IF(P47="ベスト32",[2]点数換算表!$G$6,"")))))))</f>
        <v>100</v>
      </c>
      <c r="R47" s="15"/>
      <c r="S47" s="13">
        <f>IF(R47="",0,IF(R47="優勝",[2]点数換算表!$B$7,IF(R47="準優勝",[2]点数換算表!$C$7,IF(R47="ベスト4",[2]点数換算表!$D$7,IF(R47="ベスト8",[2]点数換算表!$E$7,[2]点数換算表!$F$7)))))</f>
        <v>0</v>
      </c>
      <c r="T47" s="15"/>
      <c r="U47" s="13">
        <f>IF(T47="",0,IF(T47="優勝",[2]点数換算表!$B$8,IF(T47="準優勝",[2]点数換算表!$C$8,IF(T47="ベスト4",[2]点数換算表!$D$8,IF(T47="ベスト8",[2]点数換算表!$E$8,[2]点数換算表!$F$8)))))</f>
        <v>0</v>
      </c>
      <c r="V47" s="15"/>
      <c r="W47" s="13">
        <f>IF(V47="",0,IF(V47="優勝",[2]点数換算表!$B$13,IF(V47="準優勝",[2]点数換算表!$C$13,IF(V47="ベスト4",[2]点数換算表!$D$13,[2]点数換算表!$E$13))))</f>
        <v>0</v>
      </c>
      <c r="X47" s="15"/>
      <c r="Y47" s="13">
        <f>IF(X47="",0,IF(X47="優勝",[2]点数換算表!$B$14,IF(X47="準優勝",[2]点数換算表!$C$14,IF(X47="ベスト4",[2]点数換算表!$D$14,[2]点数換算表!$E$14))))</f>
        <v>0</v>
      </c>
      <c r="Z47" s="24"/>
      <c r="AA47" s="13">
        <f>IF(Z47="",0,IF(Z47="優勝",[2]点数換算表!$B$15,IF(Z47="準優勝",[2]点数換算表!$C$15,IF(Z47="ベスト4",[2]点数換算表!$D$15,IF(Z47="ベスト8",[2]点数換算表!$E$15,IF(Z47="ベスト16",[2]点数換算表!$F$15,""))))))</f>
        <v>0</v>
      </c>
      <c r="AB47" s="24"/>
      <c r="AC47" s="13">
        <f>IF(AB47="",0,IF(AB47="優勝",[2]点数換算表!$B$16,IF(AB47="準優勝",[2]点数換算表!$C$16,IF(AB47="ベスト4",[2]点数換算表!$D$16,IF(AB47="ベスト8",[2]点数換算表!$E$16,IF(AB47="ベスト16",[2]点数換算表!$F$16,IF(AB47="ベスト32",[2]点数換算表!$G$16,"")))))))</f>
        <v>0</v>
      </c>
      <c r="AD47" s="24"/>
      <c r="AE47" s="13">
        <f>IF(AD47="",0,IF(AD47="優勝",[2]点数換算表!$B$17,IF(AD47="準優勝",[2]点数換算表!$C$17,IF(AD47="ベスト4",[2]点数換算表!$D$17,IF(AD47="ベスト8",[2]点数換算表!$E$17,IF(AD47="ベスト16",[2]点数換算表!$F$17,IF(AD47="ベスト32",[2]点数換算表!$G$17,"")))))))</f>
        <v>0</v>
      </c>
      <c r="AF47" s="15"/>
      <c r="AG47" s="13">
        <f>IF(AF47="",0,IF(AF47="優勝",[2]点数換算表!$B$18,IF(AF47="準優勝",[2]点数換算表!$C$18,IF(AF47="ベスト4",[2]点数換算表!$D$18,IF(AF47="ベスト8",[2]点数換算表!$E$18,[2]点数換算表!$F$18)))))</f>
        <v>0</v>
      </c>
      <c r="AH47" s="15"/>
      <c r="AI47" s="13">
        <f>IF(AH47="",0,IF(AH47="優勝",[2]点数換算表!$B$19,IF(AH47="準優勝",[2]点数換算表!$C$19,IF(AH47="ベスト4",[2]点数換算表!$D$19,IF(AH47="ベスト8",[2]点数換算表!$E$19,[2]点数換算表!$F$19)))))</f>
        <v>0</v>
      </c>
    </row>
    <row r="48" spans="1:35">
      <c r="A48" s="13">
        <v>45</v>
      </c>
      <c r="B48" s="24" t="s">
        <v>126</v>
      </c>
      <c r="C48" s="24" t="s">
        <v>58</v>
      </c>
      <c r="D48" s="24">
        <v>2</v>
      </c>
      <c r="E48" s="16" t="s">
        <v>177</v>
      </c>
      <c r="F48" s="26" t="s">
        <v>539</v>
      </c>
      <c r="G48" s="13">
        <f t="shared" si="1"/>
        <v>186</v>
      </c>
      <c r="H48" s="15"/>
      <c r="I48" s="13">
        <f>IF(H48="",0,IF(H48="優勝",[2]点数換算表!$B$2,IF(H48="準優勝",[2]点数換算表!$C$2,IF(H48="ベスト4",[2]点数換算表!$D$2,[2]点数換算表!$E$2))))</f>
        <v>0</v>
      </c>
      <c r="J48" s="15"/>
      <c r="K48" s="13">
        <f>IF(J48="",0,IF(J48="優勝",[2]点数換算表!$B$3,IF(J48="準優勝",[2]点数換算表!$C$3,IF(J48="ベスト4",[2]点数換算表!$D$3,[2]点数換算表!$E$3))))</f>
        <v>0</v>
      </c>
      <c r="L48" s="24" t="s">
        <v>7</v>
      </c>
      <c r="M48" s="13">
        <f>IF(L48="",0,IF(L48="優勝",[2]点数換算表!$B$4,IF(L48="準優勝",[2]点数換算表!$C$4,IF(L48="ベスト4",[2]点数換算表!$D$4,IF(L48="ベスト8",[2]点数換算表!$E$4,IF(L48="ベスト16",[2]点数換算表!$F$4,""))))))</f>
        <v>20</v>
      </c>
      <c r="N48" s="24" t="s">
        <v>135</v>
      </c>
      <c r="O48" s="13">
        <f>IF(N48="",0,IF(N48="優勝",[2]点数換算表!$B$5,IF(N48="準優勝",[2]点数換算表!$C$5,IF(N48="ベスト4",[2]点数換算表!$D$5,IF(N48="ベスト8",[2]点数換算表!$E$5,IF(N48="ベスト16",[2]点数換算表!$F$5,IF(N48="ベスト32",[2]点数換算表!$G$5,"")))))))</f>
        <v>50</v>
      </c>
      <c r="P48" s="24" t="s">
        <v>135</v>
      </c>
      <c r="Q48" s="13">
        <f>IF(P48="",0,IF(P48="優勝",[2]点数換算表!$B$6,IF(P48="準優勝",[2]点数換算表!$C$6,IF(P48="ベスト4",[2]点数換算表!$D$6,IF(P48="ベスト8",[2]点数換算表!$E$6,IF(P48="ベスト16",[2]点数換算表!$F$6,IF(P48="ベスト32",[2]点数換算表!$G$6,"")))))))</f>
        <v>100</v>
      </c>
      <c r="R48" s="15"/>
      <c r="S48" s="13">
        <f>IF(R48="",0,IF(R48="優勝",[2]点数換算表!$B$7,IF(R48="準優勝",[2]点数換算表!$C$7,IF(R48="ベスト4",[2]点数換算表!$D$7,IF(R48="ベスト8",[2]点数換算表!$E$7,[2]点数換算表!$F$7)))))</f>
        <v>0</v>
      </c>
      <c r="T48" s="15"/>
      <c r="U48" s="13">
        <f>IF(T48="",0,IF(T48="優勝",[2]点数換算表!$B$8,IF(T48="準優勝",[2]点数換算表!$C$8,IF(T48="ベスト4",[2]点数換算表!$D$8,IF(T48="ベスト8",[2]点数換算表!$E$8,[2]点数換算表!$F$8)))))</f>
        <v>0</v>
      </c>
      <c r="V48" s="15"/>
      <c r="W48" s="13">
        <f>IF(V48="",0,IF(V48="優勝",[2]点数換算表!$B$13,IF(V48="準優勝",[2]点数換算表!$C$13,IF(V48="ベスト4",[2]点数換算表!$D$13,[2]点数換算表!$E$13))))</f>
        <v>0</v>
      </c>
      <c r="X48" s="15"/>
      <c r="Y48" s="13">
        <f>IF(X48="",0,IF(X48="優勝",[2]点数換算表!$B$14,IF(X48="準優勝",[2]点数換算表!$C$14,IF(X48="ベスト4",[2]点数換算表!$D$14,[2]点数換算表!$E$14))))</f>
        <v>0</v>
      </c>
      <c r="Z48" s="24" t="s">
        <v>7</v>
      </c>
      <c r="AA48" s="13">
        <f>IF(Z48="",0,IF(Z48="優勝",[2]点数換算表!$B$15,IF(Z48="準優勝",[2]点数換算表!$C$15,IF(Z48="ベスト4",[2]点数換算表!$D$15,IF(Z48="ベスト8",[2]点数換算表!$E$15,IF(Z48="ベスト16",[2]点数換算表!$F$15,""))))))</f>
        <v>16</v>
      </c>
      <c r="AB48" s="24"/>
      <c r="AC48" s="13">
        <f>IF(AB48="",0,IF(AB48="優勝",[2]点数換算表!$B$16,IF(AB48="準優勝",[2]点数換算表!$C$16,IF(AB48="ベスト4",[2]点数換算表!$D$16,IF(AB48="ベスト8",[2]点数換算表!$E$16,IF(AB48="ベスト16",[2]点数換算表!$F$16,IF(AB48="ベスト32",[2]点数換算表!$G$16,"")))))))</f>
        <v>0</v>
      </c>
      <c r="AD48" s="24"/>
      <c r="AE48" s="13">
        <f>IF(AD48="",0,IF(AD48="優勝",[2]点数換算表!$B$17,IF(AD48="準優勝",[2]点数換算表!$C$17,IF(AD48="ベスト4",[2]点数換算表!$D$17,IF(AD48="ベスト8",[2]点数換算表!$E$17,IF(AD48="ベスト16",[2]点数換算表!$F$17,IF(AD48="ベスト32",[2]点数換算表!$G$17,"")))))))</f>
        <v>0</v>
      </c>
      <c r="AF48" s="15"/>
      <c r="AG48" s="13">
        <f>IF(AF48="",0,IF(AF48="優勝",[2]点数換算表!$B$18,IF(AF48="準優勝",[2]点数換算表!$C$18,IF(AF48="ベスト4",[2]点数換算表!$D$18,IF(AF48="ベスト8",[2]点数換算表!$E$18,[2]点数換算表!$F$18)))))</f>
        <v>0</v>
      </c>
      <c r="AH48" s="15"/>
      <c r="AI48" s="13">
        <f>IF(AH48="",0,IF(AH48="優勝",[2]点数換算表!$B$19,IF(AH48="準優勝",[2]点数換算表!$C$19,IF(AH48="ベスト4",[2]点数換算表!$D$19,IF(AH48="ベスト8",[2]点数換算表!$E$19,[2]点数換算表!$F$19)))))</f>
        <v>0</v>
      </c>
    </row>
    <row r="49" spans="1:35">
      <c r="A49" s="13">
        <v>46</v>
      </c>
      <c r="B49" s="24" t="s">
        <v>134</v>
      </c>
      <c r="C49" s="24" t="s">
        <v>58</v>
      </c>
      <c r="D49" s="24">
        <v>2</v>
      </c>
      <c r="E49" s="16" t="s">
        <v>177</v>
      </c>
      <c r="F49" s="26" t="s">
        <v>539</v>
      </c>
      <c r="G49" s="13">
        <f t="shared" si="1"/>
        <v>186</v>
      </c>
      <c r="H49" s="15"/>
      <c r="I49" s="13">
        <f>IF(H49="",0,IF(H49="優勝",[2]点数換算表!$B$2,IF(H49="準優勝",[2]点数換算表!$C$2,IF(H49="ベスト4",[2]点数換算表!$D$2,[2]点数換算表!$E$2))))</f>
        <v>0</v>
      </c>
      <c r="J49" s="15"/>
      <c r="K49" s="13">
        <f>IF(J49="",0,IF(J49="優勝",[2]点数換算表!$B$3,IF(J49="準優勝",[2]点数換算表!$C$3,IF(J49="ベスト4",[2]点数換算表!$D$3,[2]点数換算表!$E$3))))</f>
        <v>0</v>
      </c>
      <c r="L49" s="24" t="s">
        <v>7</v>
      </c>
      <c r="M49" s="13">
        <f>IF(L49="",0,IF(L49="優勝",[2]点数換算表!$B$4,IF(L49="準優勝",[2]点数換算表!$C$4,IF(L49="ベスト4",[2]点数換算表!$D$4,IF(L49="ベスト8",[2]点数換算表!$E$4,IF(L49="ベスト16",[2]点数換算表!$F$4,""))))))</f>
        <v>20</v>
      </c>
      <c r="N49" s="24" t="s">
        <v>135</v>
      </c>
      <c r="O49" s="13">
        <f>IF(N49="",0,IF(N49="優勝",[2]点数換算表!$B$5,IF(N49="準優勝",[2]点数換算表!$C$5,IF(N49="ベスト4",[2]点数換算表!$D$5,IF(N49="ベスト8",[2]点数換算表!$E$5,IF(N49="ベスト16",[2]点数換算表!$F$5,IF(N49="ベスト32",[2]点数換算表!$G$5,"")))))))</f>
        <v>50</v>
      </c>
      <c r="P49" s="24" t="s">
        <v>135</v>
      </c>
      <c r="Q49" s="13">
        <f>IF(P49="",0,IF(P49="優勝",[2]点数換算表!$B$6,IF(P49="準優勝",[2]点数換算表!$C$6,IF(P49="ベスト4",[2]点数換算表!$D$6,IF(P49="ベスト8",[2]点数換算表!$E$6,IF(P49="ベスト16",[2]点数換算表!$F$6,IF(P49="ベスト32",[2]点数換算表!$G$6,"")))))))</f>
        <v>100</v>
      </c>
      <c r="R49" s="15"/>
      <c r="S49" s="13">
        <f>IF(R49="",0,IF(R49="優勝",[2]点数換算表!$B$7,IF(R49="準優勝",[2]点数換算表!$C$7,IF(R49="ベスト4",[2]点数換算表!$D$7,IF(R49="ベスト8",[2]点数換算表!$E$7,[2]点数換算表!$F$7)))))</f>
        <v>0</v>
      </c>
      <c r="T49" s="15"/>
      <c r="U49" s="13">
        <f>IF(T49="",0,IF(T49="優勝",[2]点数換算表!$B$8,IF(T49="準優勝",[2]点数換算表!$C$8,IF(T49="ベスト4",[2]点数換算表!$D$8,IF(T49="ベスト8",[2]点数換算表!$E$8,[2]点数換算表!$F$8)))))</f>
        <v>0</v>
      </c>
      <c r="V49" s="15"/>
      <c r="W49" s="13">
        <f>IF(V49="",0,IF(V49="優勝",[2]点数換算表!$B$13,IF(V49="準優勝",[2]点数換算表!$C$13,IF(V49="ベスト4",[2]点数換算表!$D$13,[2]点数換算表!$E$13))))</f>
        <v>0</v>
      </c>
      <c r="X49" s="15"/>
      <c r="Y49" s="13">
        <f>IF(X49="",0,IF(X49="優勝",[2]点数換算表!$B$14,IF(X49="準優勝",[2]点数換算表!$C$14,IF(X49="ベスト4",[2]点数換算表!$D$14,[2]点数換算表!$E$14))))</f>
        <v>0</v>
      </c>
      <c r="Z49" s="24" t="s">
        <v>7</v>
      </c>
      <c r="AA49" s="13">
        <f>IF(Z49="",0,IF(Z49="優勝",[2]点数換算表!$B$15,IF(Z49="準優勝",[2]点数換算表!$C$15,IF(Z49="ベスト4",[2]点数換算表!$D$15,IF(Z49="ベスト8",[2]点数換算表!$E$15,IF(Z49="ベスト16",[2]点数換算表!$F$15,""))))))</f>
        <v>16</v>
      </c>
      <c r="AB49" s="24"/>
      <c r="AC49" s="13">
        <f>IF(AB49="",0,IF(AB49="優勝",[2]点数換算表!$B$16,IF(AB49="準優勝",[2]点数換算表!$C$16,IF(AB49="ベスト4",[2]点数換算表!$D$16,IF(AB49="ベスト8",[2]点数換算表!$E$16,IF(AB49="ベスト16",[2]点数換算表!$F$16,IF(AB49="ベスト32",[2]点数換算表!$G$16,"")))))))</f>
        <v>0</v>
      </c>
      <c r="AD49" s="24"/>
      <c r="AE49" s="13">
        <f>IF(AD49="",0,IF(AD49="優勝",[2]点数換算表!$B$17,IF(AD49="準優勝",[2]点数換算表!$C$17,IF(AD49="ベスト4",[2]点数換算表!$D$17,IF(AD49="ベスト8",[2]点数換算表!$E$17,IF(AD49="ベスト16",[2]点数換算表!$F$17,IF(AD49="ベスト32",[2]点数換算表!$G$17,"")))))))</f>
        <v>0</v>
      </c>
      <c r="AF49" s="15"/>
      <c r="AG49" s="13">
        <f>IF(AF49="",0,IF(AF49="優勝",[2]点数換算表!$B$18,IF(AF49="準優勝",[2]点数換算表!$C$18,IF(AF49="ベスト4",[2]点数換算表!$D$18,IF(AF49="ベスト8",[2]点数換算表!$E$18,[2]点数換算表!$F$18)))))</f>
        <v>0</v>
      </c>
      <c r="AH49" s="15"/>
      <c r="AI49" s="13">
        <f>IF(AH49="",0,IF(AH49="優勝",[2]点数換算表!$B$19,IF(AH49="準優勝",[2]点数換算表!$C$19,IF(AH49="ベスト4",[2]点数換算表!$D$19,IF(AH49="ベスト8",[2]点数換算表!$E$19,[2]点数換算表!$F$19)))))</f>
        <v>0</v>
      </c>
    </row>
    <row r="50" spans="1:35">
      <c r="A50" s="13">
        <v>47</v>
      </c>
      <c r="B50" s="24" t="s">
        <v>200</v>
      </c>
      <c r="C50" s="24" t="s">
        <v>181</v>
      </c>
      <c r="D50" s="24">
        <v>2</v>
      </c>
      <c r="E50" s="18" t="s">
        <v>179</v>
      </c>
      <c r="F50" s="27" t="s">
        <v>540</v>
      </c>
      <c r="G50" s="13">
        <f t="shared" si="1"/>
        <v>170</v>
      </c>
      <c r="H50" s="15"/>
      <c r="I50" s="13">
        <f>IF(H50="",0,IF(H50="優勝",[2]点数換算表!$B$2,IF(H50="準優勝",[2]点数換算表!$C$2,IF(H50="ベスト4",[2]点数換算表!$D$2,[2]点数換算表!$E$2))))</f>
        <v>0</v>
      </c>
      <c r="J50" s="15"/>
      <c r="K50" s="13">
        <f>IF(J50="",0,IF(J50="優勝",[2]点数換算表!$B$3,IF(J50="準優勝",[2]点数換算表!$C$3,IF(J50="ベスト4",[2]点数換算表!$D$3,[2]点数換算表!$E$3))))</f>
        <v>0</v>
      </c>
      <c r="L50" s="24"/>
      <c r="M50" s="13">
        <f>IF(L50="",0,IF(L50="優勝",[2]点数換算表!$B$4,IF(L50="準優勝",[2]点数換算表!$C$4,IF(L50="ベスト4",[2]点数換算表!$D$4,IF(L50="ベスト8",[2]点数換算表!$E$4,IF(L50="ベスト16",[2]点数換算表!$F$4,""))))))</f>
        <v>0</v>
      </c>
      <c r="N50" s="24" t="s">
        <v>135</v>
      </c>
      <c r="O50" s="13">
        <f>IF(N50="",0,IF(N50="優勝",[2]点数換算表!$B$5,IF(N50="準優勝",[2]点数換算表!$C$5,IF(N50="ベスト4",[2]点数換算表!$D$5,IF(N50="ベスト8",[2]点数換算表!$E$5,IF(N50="ベスト16",[2]点数換算表!$F$5,IF(N50="ベスト32",[2]点数換算表!$G$5,"")))))))</f>
        <v>50</v>
      </c>
      <c r="P50" s="24"/>
      <c r="Q50" s="13">
        <f>IF(P50="",0,IF(P50="優勝",[2]点数換算表!$B$6,IF(P50="準優勝",[2]点数換算表!$C$6,IF(P50="ベスト4",[2]点数換算表!$D$6,IF(P50="ベスト8",[2]点数換算表!$E$6,IF(P50="ベスト16",[2]点数換算表!$F$6,IF(P50="ベスト32",[2]点数換算表!$G$6,"")))))))</f>
        <v>0</v>
      </c>
      <c r="R50" s="15"/>
      <c r="S50" s="13">
        <f>IF(R50="",0,IF(R50="優勝",[2]点数換算表!$B$7,IF(R50="準優勝",[2]点数換算表!$C$7,IF(R50="ベスト4",[2]点数換算表!$D$7,IF(R50="ベスト8",[2]点数換算表!$E$7,[2]点数換算表!$F$7)))))</f>
        <v>0</v>
      </c>
      <c r="T50" s="15"/>
      <c r="U50" s="13">
        <f>IF(T50="",0,IF(T50="優勝",[2]点数換算表!$B$8,IF(T50="準優勝",[2]点数換算表!$C$8,IF(T50="ベスト4",[2]点数換算表!$D$8,IF(T50="ベスト8",[2]点数換算表!$E$8,[2]点数換算表!$F$8)))))</f>
        <v>0</v>
      </c>
      <c r="V50" s="15"/>
      <c r="W50" s="13">
        <f>IF(V50="",0,IF(V50="優勝",[2]点数換算表!$B$13,IF(V50="準優勝",[2]点数換算表!$C$13,IF(V50="ベスト4",[2]点数換算表!$D$13,[2]点数換算表!$E$13))))</f>
        <v>0</v>
      </c>
      <c r="X50" s="15"/>
      <c r="Y50" s="13">
        <f>IF(X50="",0,IF(X50="優勝",[2]点数換算表!$B$14,IF(X50="準優勝",[2]点数換算表!$C$14,IF(X50="ベスト4",[2]点数換算表!$D$14,[2]点数換算表!$E$14))))</f>
        <v>0</v>
      </c>
      <c r="Z50" s="24"/>
      <c r="AA50" s="13">
        <f>IF(Z50="",0,IF(Z50="優勝",[2]点数換算表!$B$15,IF(Z50="準優勝",[2]点数換算表!$C$15,IF(Z50="ベスト4",[2]点数換算表!$D$15,IF(Z50="ベスト8",[2]点数換算表!$E$15,IF(Z50="ベスト16",[2]点数換算表!$F$15,""))))))</f>
        <v>0</v>
      </c>
      <c r="AB50" s="24" t="s">
        <v>9</v>
      </c>
      <c r="AC50" s="13">
        <f>IF(AB50="",0,IF(AB50="優勝",[2]点数換算表!$B$16,IF(AB50="準優勝",[2]点数換算表!$C$16,IF(AB50="ベスト4",[2]点数換算表!$D$16,IF(AB50="ベスト8",[2]点数換算表!$E$16,IF(AB50="ベスト16",[2]点数換算表!$F$16,IF(AB50="ベスト32",[2]点数換算表!$G$16,"")))))))</f>
        <v>120</v>
      </c>
      <c r="AD50" s="24"/>
      <c r="AE50" s="13">
        <f>IF(AD50="",0,IF(AD50="優勝",[2]点数換算表!$B$17,IF(AD50="準優勝",[2]点数換算表!$C$17,IF(AD50="ベスト4",[2]点数換算表!$D$17,IF(AD50="ベスト8",[2]点数換算表!$E$17,IF(AD50="ベスト16",[2]点数換算表!$F$17,IF(AD50="ベスト32",[2]点数換算表!$G$17,"")))))))</f>
        <v>0</v>
      </c>
      <c r="AF50" s="15"/>
      <c r="AG50" s="13">
        <f>IF(AF50="",0,IF(AF50="優勝",[2]点数換算表!$B$18,IF(AF50="準優勝",[2]点数換算表!$C$18,IF(AF50="ベスト4",[2]点数換算表!$D$18,IF(AF50="ベスト8",[2]点数換算表!$E$18,[2]点数換算表!$F$18)))))</f>
        <v>0</v>
      </c>
      <c r="AH50" s="15"/>
      <c r="AI50" s="13">
        <f>IF(AH50="",0,IF(AH50="優勝",[2]点数換算表!$B$19,IF(AH50="準優勝",[2]点数換算表!$C$19,IF(AH50="ベスト4",[2]点数換算表!$D$19,IF(AH50="ベスト8",[2]点数換算表!$E$19,[2]点数換算表!$F$19)))))</f>
        <v>0</v>
      </c>
    </row>
    <row r="51" spans="1:35">
      <c r="A51" s="13">
        <v>48</v>
      </c>
      <c r="B51" s="24" t="s">
        <v>408</v>
      </c>
      <c r="C51" s="24" t="s">
        <v>391</v>
      </c>
      <c r="D51" s="24">
        <v>3</v>
      </c>
      <c r="E51" s="22" t="s">
        <v>389</v>
      </c>
      <c r="F51" s="26" t="s">
        <v>539</v>
      </c>
      <c r="G51" s="13">
        <f t="shared" si="1"/>
        <v>166</v>
      </c>
      <c r="H51" s="15"/>
      <c r="I51" s="13">
        <f>IF(H51="",0,IF(H51="優勝",[2]点数換算表!$B$2,IF(H51="準優勝",[2]点数換算表!$C$2,IF(H51="ベスト4",[2]点数換算表!$D$2,[2]点数換算表!$E$2))))</f>
        <v>0</v>
      </c>
      <c r="J51" s="15"/>
      <c r="K51" s="13">
        <f>IF(J51="",0,IF(J51="優勝",[2]点数換算表!$B$3,IF(J51="準優勝",[2]点数換算表!$C$3,IF(J51="ベスト4",[2]点数換算表!$D$3,[2]点数換算表!$E$3))))</f>
        <v>0</v>
      </c>
      <c r="L51" s="24" t="s">
        <v>10</v>
      </c>
      <c r="M51" s="13">
        <f>IF(L51="",0,IF(L51="優勝",[2]点数換算表!$B$4,IF(L51="準優勝",[2]点数換算表!$C$4,IF(L51="ベスト4",[2]点数換算表!$D$4,IF(L51="ベスト8",[2]点数換算表!$E$4,IF(L51="ベスト16",[2]点数換算表!$F$4,""))))))</f>
        <v>100</v>
      </c>
      <c r="N51" s="24" t="s">
        <v>135</v>
      </c>
      <c r="O51" s="13">
        <f>IF(N51="",0,IF(N51="優勝",[2]点数換算表!$B$5,IF(N51="準優勝",[2]点数換算表!$C$5,IF(N51="ベスト4",[2]点数換算表!$D$5,IF(N51="ベスト8",[2]点数換算表!$E$5,IF(N51="ベスト16",[2]点数換算表!$F$5,IF(N51="ベスト32",[2]点数換算表!$G$5,"")))))))</f>
        <v>50</v>
      </c>
      <c r="P51" s="24"/>
      <c r="Q51" s="13">
        <f>IF(P51="",0,IF(P51="優勝",[2]点数換算表!$B$6,IF(P51="準優勝",[2]点数換算表!$C$6,IF(P51="ベスト4",[2]点数換算表!$D$6,IF(P51="ベスト8",[2]点数換算表!$E$6,IF(P51="ベスト16",[2]点数換算表!$F$6,IF(P51="ベスト32",[2]点数換算表!$G$6,"")))))))</f>
        <v>0</v>
      </c>
      <c r="R51" s="15"/>
      <c r="S51" s="13">
        <f>IF(R51="",0,IF(R51="優勝",[2]点数換算表!$B$7,IF(R51="準優勝",[2]点数換算表!$C$7,IF(R51="ベスト4",[2]点数換算表!$D$7,IF(R51="ベスト8",[2]点数換算表!$E$7,[2]点数換算表!$F$7)))))</f>
        <v>0</v>
      </c>
      <c r="T51" s="15"/>
      <c r="U51" s="13">
        <f>IF(T51="",0,IF(T51="優勝",[2]点数換算表!$B$8,IF(T51="準優勝",[2]点数換算表!$C$8,IF(T51="ベスト4",[2]点数換算表!$D$8,IF(T51="ベスト8",[2]点数換算表!$E$8,[2]点数換算表!$F$8)))))</f>
        <v>0</v>
      </c>
      <c r="V51" s="15"/>
      <c r="W51" s="13">
        <f>IF(V51="",0,IF(V51="優勝",[2]点数換算表!$B$13,IF(V51="準優勝",[2]点数換算表!$C$13,IF(V51="ベスト4",[2]点数換算表!$D$13,[2]点数換算表!$E$13))))</f>
        <v>0</v>
      </c>
      <c r="X51" s="15"/>
      <c r="Y51" s="13">
        <f>IF(X51="",0,IF(X51="優勝",[2]点数換算表!$B$14,IF(X51="準優勝",[2]点数換算表!$C$14,IF(X51="ベスト4",[2]点数換算表!$D$14,[2]点数換算表!$E$14))))</f>
        <v>0</v>
      </c>
      <c r="Z51" s="24" t="s">
        <v>7</v>
      </c>
      <c r="AA51" s="13">
        <f>IF(Z51="",0,IF(Z51="優勝",[2]点数換算表!$B$15,IF(Z51="準優勝",[2]点数換算表!$C$15,IF(Z51="ベスト4",[2]点数換算表!$D$15,IF(Z51="ベスト8",[2]点数換算表!$E$15,IF(Z51="ベスト16",[2]点数換算表!$F$15,""))))))</f>
        <v>16</v>
      </c>
      <c r="AB51" s="24"/>
      <c r="AC51" s="13">
        <f>IF(AB51="",0,IF(AB51="優勝",[2]点数換算表!$B$16,IF(AB51="準優勝",[2]点数換算表!$C$16,IF(AB51="ベスト4",[2]点数換算表!$D$16,IF(AB51="ベスト8",[2]点数換算表!$E$16,IF(AB51="ベスト16",[2]点数換算表!$F$16,IF(AB51="ベスト32",[2]点数換算表!$G$16,"")))))))</f>
        <v>0</v>
      </c>
      <c r="AD51" s="24"/>
      <c r="AE51" s="13">
        <f>IF(AD51="",0,IF(AD51="優勝",[2]点数換算表!$B$17,IF(AD51="準優勝",[2]点数換算表!$C$17,IF(AD51="ベスト4",[2]点数換算表!$D$17,IF(AD51="ベスト8",[2]点数換算表!$E$17,IF(AD51="ベスト16",[2]点数換算表!$F$17,IF(AD51="ベスト32",[2]点数換算表!$G$17,"")))))))</f>
        <v>0</v>
      </c>
      <c r="AF51" s="15"/>
      <c r="AG51" s="13">
        <f>IF(AF51="",0,IF(AF51="優勝",[2]点数換算表!$B$18,IF(AF51="準優勝",[2]点数換算表!$C$18,IF(AF51="ベスト4",[2]点数換算表!$D$18,IF(AF51="ベスト8",[2]点数換算表!$E$18,[2]点数換算表!$F$18)))))</f>
        <v>0</v>
      </c>
      <c r="AH51" s="15"/>
      <c r="AI51" s="13">
        <f>IF(AH51="",0,IF(AH51="優勝",[2]点数換算表!$B$19,IF(AH51="準優勝",[2]点数換算表!$C$19,IF(AH51="ベスト4",[2]点数換算表!$D$19,IF(AH51="ベスト8",[2]点数換算表!$E$19,[2]点数換算表!$F$19)))))</f>
        <v>0</v>
      </c>
    </row>
    <row r="52" spans="1:35">
      <c r="A52" s="13">
        <v>49</v>
      </c>
      <c r="B52" s="24" t="s">
        <v>371</v>
      </c>
      <c r="C52" s="24" t="s">
        <v>334</v>
      </c>
      <c r="D52" s="24">
        <v>2</v>
      </c>
      <c r="E52" s="21" t="s">
        <v>333</v>
      </c>
      <c r="F52" s="27" t="s">
        <v>540</v>
      </c>
      <c r="G52" s="13">
        <f t="shared" si="1"/>
        <v>162</v>
      </c>
      <c r="H52" s="15"/>
      <c r="I52" s="13">
        <f>IF(H52="",0,IF(H52="優勝",[2]点数換算表!$B$2,IF(H52="準優勝",[2]点数換算表!$C$2,IF(H52="ベスト4",[2]点数換算表!$D$2,[2]点数換算表!$E$2))))</f>
        <v>0</v>
      </c>
      <c r="J52" s="15"/>
      <c r="K52" s="13">
        <f>IF(J52="",0,IF(J52="優勝",[2]点数換算表!$B$3,IF(J52="準優勝",[2]点数換算表!$C$3,IF(J52="ベスト4",[2]点数換算表!$D$3,[2]点数換算表!$E$3))))</f>
        <v>0</v>
      </c>
      <c r="L52" s="24" t="s">
        <v>9</v>
      </c>
      <c r="M52" s="13">
        <f>IF(L52="",0,IF(L52="優勝",[2]点数換算表!$B$4,IF(L52="準優勝",[2]点数換算表!$C$4,IF(L52="ベスト4",[2]点数換算表!$D$4,IF(L52="ベスト8",[2]点数換算表!$E$4,IF(L52="ベスト16",[2]点数換算表!$F$4,""))))))</f>
        <v>40</v>
      </c>
      <c r="N52" s="24" t="s">
        <v>135</v>
      </c>
      <c r="O52" s="13">
        <f>IF(N52="",0,IF(N52="優勝",[2]点数換算表!$B$5,IF(N52="準優勝",[2]点数換算表!$C$5,IF(N52="ベスト4",[2]点数換算表!$D$5,IF(N52="ベスト8",[2]点数換算表!$E$5,IF(N52="ベスト16",[2]点数換算表!$F$5,IF(N52="ベスト32",[2]点数換算表!$G$5,"")))))))</f>
        <v>50</v>
      </c>
      <c r="P52" s="24"/>
      <c r="Q52" s="13">
        <f>IF(P52="",0,IF(P52="優勝",[2]点数換算表!$B$6,IF(P52="準優勝",[2]点数換算表!$C$6,IF(P52="ベスト4",[2]点数換算表!$D$6,IF(P52="ベスト8",[2]点数換算表!$E$6,IF(P52="ベスト16",[2]点数換算表!$F$6,IF(P52="ベスト32",[2]点数換算表!$G$6,"")))))))</f>
        <v>0</v>
      </c>
      <c r="R52" s="15"/>
      <c r="S52" s="13">
        <f>IF(R52="",0,IF(R52="優勝",[2]点数換算表!$B$7,IF(R52="準優勝",[2]点数換算表!$C$7,IF(R52="ベスト4",[2]点数換算表!$D$7,IF(R52="ベスト8",[2]点数換算表!$E$7,[2]点数換算表!$F$7)))))</f>
        <v>0</v>
      </c>
      <c r="T52" s="15"/>
      <c r="U52" s="13">
        <f>IF(T52="",0,IF(T52="優勝",[2]点数換算表!$B$8,IF(T52="準優勝",[2]点数換算表!$C$8,IF(T52="ベスト4",[2]点数換算表!$D$8,IF(T52="ベスト8",[2]点数換算表!$E$8,[2]点数換算表!$F$8)))))</f>
        <v>0</v>
      </c>
      <c r="V52" s="15"/>
      <c r="W52" s="13">
        <f>IF(V52="",0,IF(V52="優勝",[2]点数換算表!$B$13,IF(V52="準優勝",[2]点数換算表!$C$13,IF(V52="ベスト4",[2]点数換算表!$D$13,[2]点数換算表!$E$13))))</f>
        <v>0</v>
      </c>
      <c r="X52" s="15"/>
      <c r="Y52" s="13">
        <f>IF(X52="",0,IF(X52="優勝",[2]点数換算表!$B$14,IF(X52="準優勝",[2]点数換算表!$C$14,IF(X52="ベスト4",[2]点数換算表!$D$14,[2]点数換算表!$E$14))))</f>
        <v>0</v>
      </c>
      <c r="Z52" s="24" t="s">
        <v>9</v>
      </c>
      <c r="AA52" s="13">
        <f>IF(Z52="",0,IF(Z52="優勝",[2]点数換算表!$B$15,IF(Z52="準優勝",[2]点数換算表!$C$15,IF(Z52="ベスト4",[2]点数換算表!$D$15,IF(Z52="ベスト8",[2]点数換算表!$E$15,IF(Z52="ベスト16",[2]点数換算表!$F$15,""))))))</f>
        <v>32</v>
      </c>
      <c r="AB52" s="24" t="s">
        <v>135</v>
      </c>
      <c r="AC52" s="13">
        <f>IF(AB52="",0,IF(AB52="優勝",[2]点数換算表!$B$16,IF(AB52="準優勝",[2]点数換算表!$C$16,IF(AB52="ベスト4",[2]点数換算表!$D$16,IF(AB52="ベスト8",[2]点数換算表!$E$16,IF(AB52="ベスト16",[2]点数換算表!$F$16,IF(AB52="ベスト32",[2]点数換算表!$G$16,"")))))))</f>
        <v>40</v>
      </c>
      <c r="AD52" s="24"/>
      <c r="AE52" s="13">
        <f>IF(AD52="",0,IF(AD52="優勝",[2]点数換算表!$B$17,IF(AD52="準優勝",[2]点数換算表!$C$17,IF(AD52="ベスト4",[2]点数換算表!$D$17,IF(AD52="ベスト8",[2]点数換算表!$E$17,IF(AD52="ベスト16",[2]点数換算表!$F$17,IF(AD52="ベスト32",[2]点数換算表!$G$17,"")))))))</f>
        <v>0</v>
      </c>
      <c r="AF52" s="15"/>
      <c r="AG52" s="13">
        <f>IF(AF52="",0,IF(AF52="優勝",[2]点数換算表!$B$18,IF(AF52="準優勝",[2]点数換算表!$C$18,IF(AF52="ベスト4",[2]点数換算表!$D$18,IF(AF52="ベスト8",[2]点数換算表!$E$18,[2]点数換算表!$F$18)))))</f>
        <v>0</v>
      </c>
      <c r="AH52" s="15"/>
      <c r="AI52" s="13">
        <f>IF(AH52="",0,IF(AH52="優勝",[2]点数換算表!$B$19,IF(AH52="準優勝",[2]点数換算表!$C$19,IF(AH52="ベスト4",[2]点数換算表!$D$19,IF(AH52="ベスト8",[2]点数換算表!$E$19,[2]点数換算表!$F$19)))))</f>
        <v>0</v>
      </c>
    </row>
    <row r="53" spans="1:35">
      <c r="A53" s="13">
        <v>50</v>
      </c>
      <c r="B53" s="24" t="s">
        <v>239</v>
      </c>
      <c r="C53" s="24" t="s">
        <v>207</v>
      </c>
      <c r="D53" s="24">
        <v>2</v>
      </c>
      <c r="E53" s="18" t="s">
        <v>179</v>
      </c>
      <c r="F53" s="27" t="s">
        <v>540</v>
      </c>
      <c r="G53" s="13">
        <f t="shared" si="1"/>
        <v>160</v>
      </c>
      <c r="H53" s="15"/>
      <c r="I53" s="13">
        <f>IF(H53="",0,IF(H53="優勝",[2]点数換算表!$B$2,IF(H53="準優勝",[2]点数換算表!$C$2,IF(H53="ベスト4",[2]点数換算表!$D$2,[2]点数換算表!$E$2))))</f>
        <v>0</v>
      </c>
      <c r="J53" s="15"/>
      <c r="K53" s="13">
        <f>IF(J53="",0,IF(J53="優勝",[2]点数換算表!$B$3,IF(J53="準優勝",[2]点数換算表!$C$3,IF(J53="ベスト4",[2]点数換算表!$D$3,[2]点数換算表!$E$3))))</f>
        <v>0</v>
      </c>
      <c r="L53" s="24" t="s">
        <v>7</v>
      </c>
      <c r="M53" s="13">
        <f>IF(L53="",0,IF(L53="優勝",[2]点数換算表!$B$4,IF(L53="準優勝",[2]点数換算表!$C$4,IF(L53="ベスト4",[2]点数換算表!$D$4,IF(L53="ベスト8",[2]点数換算表!$E$4,IF(L53="ベスト16",[2]点数換算表!$F$4,""))))))</f>
        <v>20</v>
      </c>
      <c r="N53" s="24" t="s">
        <v>7</v>
      </c>
      <c r="O53" s="13">
        <f>IF(N53="",0,IF(N53="優勝",[2]点数換算表!$B$5,IF(N53="準優勝",[2]点数換算表!$C$5,IF(N53="ベスト4",[2]点数換算表!$D$5,IF(N53="ベスト8",[2]点数換算表!$E$5,IF(N53="ベスト16",[2]点数換算表!$F$5,IF(N53="ベスト32",[2]点数換算表!$G$5,"")))))))</f>
        <v>100</v>
      </c>
      <c r="P53" s="24"/>
      <c r="Q53" s="13">
        <f>IF(P53="",0,IF(P53="優勝",[2]点数換算表!$B$6,IF(P53="準優勝",[2]点数換算表!$C$6,IF(P53="ベスト4",[2]点数換算表!$D$6,IF(P53="ベスト8",[2]点数換算表!$E$6,IF(P53="ベスト16",[2]点数換算表!$F$6,IF(P53="ベスト32",[2]点数換算表!$G$6,"")))))))</f>
        <v>0</v>
      </c>
      <c r="R53" s="15"/>
      <c r="S53" s="13">
        <f>IF(R53="",0,IF(R53="優勝",[2]点数換算表!$B$7,IF(R53="準優勝",[2]点数換算表!$C$7,IF(R53="ベスト4",[2]点数換算表!$D$7,IF(R53="ベスト8",[2]点数換算表!$E$7,[2]点数換算表!$F$7)))))</f>
        <v>0</v>
      </c>
      <c r="T53" s="15"/>
      <c r="U53" s="13">
        <f>IF(T53="",0,IF(T53="優勝",[2]点数換算表!$B$8,IF(T53="準優勝",[2]点数換算表!$C$8,IF(T53="ベスト4",[2]点数換算表!$D$8,IF(T53="ベスト8",[2]点数換算表!$E$8,[2]点数換算表!$F$8)))))</f>
        <v>0</v>
      </c>
      <c r="V53" s="15"/>
      <c r="W53" s="13">
        <f>IF(V53="",0,IF(V53="優勝",[2]点数換算表!$B$13,IF(V53="準優勝",[2]点数換算表!$C$13,IF(V53="ベスト4",[2]点数換算表!$D$13,[2]点数換算表!$E$13))))</f>
        <v>0</v>
      </c>
      <c r="X53" s="15"/>
      <c r="Y53" s="13">
        <f>IF(X53="",0,IF(X53="優勝",[2]点数換算表!$B$14,IF(X53="準優勝",[2]点数換算表!$C$14,IF(X53="ベスト4",[2]点数換算表!$D$14,[2]点数換算表!$E$14))))</f>
        <v>0</v>
      </c>
      <c r="Z53" s="24"/>
      <c r="AA53" s="13">
        <f>IF(Z53="",0,IF(Z53="優勝",[2]点数換算表!$B$15,IF(Z53="準優勝",[2]点数換算表!$C$15,IF(Z53="ベスト4",[2]点数換算表!$D$15,IF(Z53="ベスト8",[2]点数換算表!$E$15,IF(Z53="ベスト16",[2]点数換算表!$F$15,""))))))</f>
        <v>0</v>
      </c>
      <c r="AB53" s="24" t="s">
        <v>135</v>
      </c>
      <c r="AC53" s="13">
        <f>IF(AB53="",0,IF(AB53="優勝",[2]点数換算表!$B$16,IF(AB53="準優勝",[2]点数換算表!$C$16,IF(AB53="ベスト4",[2]点数換算表!$D$16,IF(AB53="ベスト8",[2]点数換算表!$E$16,IF(AB53="ベスト16",[2]点数換算表!$F$16,IF(AB53="ベスト32",[2]点数換算表!$G$16,"")))))))</f>
        <v>40</v>
      </c>
      <c r="AD53" s="24"/>
      <c r="AE53" s="13">
        <f>IF(AD53="",0,IF(AD53="優勝",[2]点数換算表!$B$17,IF(AD53="準優勝",[2]点数換算表!$C$17,IF(AD53="ベスト4",[2]点数換算表!$D$17,IF(AD53="ベスト8",[2]点数換算表!$E$17,IF(AD53="ベスト16",[2]点数換算表!$F$17,IF(AD53="ベスト32",[2]点数換算表!$G$17,"")))))))</f>
        <v>0</v>
      </c>
      <c r="AF53" s="15"/>
      <c r="AG53" s="13">
        <f>IF(AF53="",0,IF(AF53="優勝",[2]点数換算表!$B$18,IF(AF53="準優勝",[2]点数換算表!$C$18,IF(AF53="ベスト4",[2]点数換算表!$D$18,IF(AF53="ベスト8",[2]点数換算表!$E$18,[2]点数換算表!$F$18)))))</f>
        <v>0</v>
      </c>
      <c r="AH53" s="15"/>
      <c r="AI53" s="13">
        <f>IF(AH53="",0,IF(AH53="優勝",[2]点数換算表!$B$19,IF(AH53="準優勝",[2]点数換算表!$C$19,IF(AH53="ベスト4",[2]点数換算表!$D$19,IF(AH53="ベスト8",[2]点数換算表!$E$19,[2]点数換算表!$F$19)))))</f>
        <v>0</v>
      </c>
    </row>
    <row r="54" spans="1:35">
      <c r="A54" s="13">
        <v>51</v>
      </c>
      <c r="B54" s="24" t="s">
        <v>307</v>
      </c>
      <c r="C54" s="24" t="s">
        <v>291</v>
      </c>
      <c r="D54" s="24">
        <v>2</v>
      </c>
      <c r="E54" s="20" t="s">
        <v>289</v>
      </c>
      <c r="F54" s="27" t="s">
        <v>540</v>
      </c>
      <c r="G54" s="13">
        <f t="shared" si="1"/>
        <v>158</v>
      </c>
      <c r="H54" s="15"/>
      <c r="I54" s="13">
        <f>IF(H54="",0,IF(H54="優勝",[2]点数換算表!$B$2,IF(H54="準優勝",[2]点数換算表!$C$2,IF(H54="ベスト4",[2]点数換算表!$D$2,[2]点数換算表!$E$2))))</f>
        <v>0</v>
      </c>
      <c r="J54" s="15"/>
      <c r="K54" s="13">
        <f>IF(J54="",0,IF(J54="優勝",[2]点数換算表!$B$3,IF(J54="準優勝",[2]点数換算表!$C$3,IF(J54="ベスト4",[2]点数換算表!$D$3,[2]点数換算表!$E$3))))</f>
        <v>0</v>
      </c>
      <c r="L54" s="24" t="s">
        <v>6</v>
      </c>
      <c r="M54" s="13">
        <f>IF(L54="",0,IF(L54="優勝",[2]点数換算表!$B$4,IF(L54="準優勝",[2]点数換算表!$C$4,IF(L54="ベスト4",[2]点数換算表!$D$4,IF(L54="ベスト8",[2]点数換算表!$E$4,IF(L54="ベスト16",[2]点数換算表!$F$4,""))))))</f>
        <v>60</v>
      </c>
      <c r="N54" s="24" t="s">
        <v>135</v>
      </c>
      <c r="O54" s="13">
        <f>IF(N54="",0,IF(N54="優勝",[2]点数換算表!$B$5,IF(N54="準優勝",[2]点数換算表!$C$5,IF(N54="ベスト4",[2]点数換算表!$D$5,IF(N54="ベスト8",[2]点数換算表!$E$5,IF(N54="ベスト16",[2]点数換算表!$F$5,IF(N54="ベスト32",[2]点数換算表!$G$5,"")))))))</f>
        <v>50</v>
      </c>
      <c r="P54" s="24"/>
      <c r="Q54" s="13">
        <f>IF(P54="",0,IF(P54="優勝",[2]点数換算表!$B$6,IF(P54="準優勝",[2]点数換算表!$C$6,IF(P54="ベスト4",[2]点数換算表!$D$6,IF(P54="ベスト8",[2]点数換算表!$E$6,IF(P54="ベスト16",[2]点数換算表!$F$6,IF(P54="ベスト32",[2]点数換算表!$G$6,"")))))))</f>
        <v>0</v>
      </c>
      <c r="R54" s="15"/>
      <c r="S54" s="13">
        <f>IF(R54="",0,IF(R54="優勝",[2]点数換算表!$B$7,IF(R54="準優勝",[2]点数換算表!$C$7,IF(R54="ベスト4",[2]点数換算表!$D$7,IF(R54="ベスト8",[2]点数換算表!$E$7,[2]点数換算表!$F$7)))))</f>
        <v>0</v>
      </c>
      <c r="T54" s="15"/>
      <c r="U54" s="13">
        <f>IF(T54="",0,IF(T54="優勝",[2]点数換算表!$B$8,IF(T54="準優勝",[2]点数換算表!$C$8,IF(T54="ベスト4",[2]点数換算表!$D$8,IF(T54="ベスト8",[2]点数換算表!$E$8,[2]点数換算表!$F$8)))))</f>
        <v>0</v>
      </c>
      <c r="V54" s="15"/>
      <c r="W54" s="13">
        <f>IF(V54="",0,IF(V54="優勝",[2]点数換算表!$B$13,IF(V54="準優勝",[2]点数換算表!$C$13,IF(V54="ベスト4",[2]点数換算表!$D$13,[2]点数換算表!$E$13))))</f>
        <v>0</v>
      </c>
      <c r="X54" s="15"/>
      <c r="Y54" s="13">
        <f>IF(X54="",0,IF(X54="優勝",[2]点数換算表!$B$14,IF(X54="準優勝",[2]点数換算表!$C$14,IF(X54="ベスト4",[2]点数換算表!$D$14,[2]点数換算表!$E$14))))</f>
        <v>0</v>
      </c>
      <c r="Z54" s="24" t="s">
        <v>6</v>
      </c>
      <c r="AA54" s="13">
        <f>IF(Z54="",0,IF(Z54="優勝",[2]点数換算表!$B$15,IF(Z54="準優勝",[2]点数換算表!$C$15,IF(Z54="ベスト4",[2]点数換算表!$D$15,IF(Z54="ベスト8",[2]点数換算表!$E$15,IF(Z54="ベスト16",[2]点数換算表!$F$15,""))))))</f>
        <v>48</v>
      </c>
      <c r="AB54" s="24"/>
      <c r="AC54" s="13">
        <f>IF(AB54="",0,IF(AB54="優勝",[2]点数換算表!$B$16,IF(AB54="準優勝",[2]点数換算表!$C$16,IF(AB54="ベスト4",[2]点数換算表!$D$16,IF(AB54="ベスト8",[2]点数換算表!$E$16,IF(AB54="ベスト16",[2]点数換算表!$F$16,IF(AB54="ベスト32",[2]点数換算表!$G$16,"")))))))</f>
        <v>0</v>
      </c>
      <c r="AD54" s="24"/>
      <c r="AE54" s="13">
        <f>IF(AD54="",0,IF(AD54="優勝",[2]点数換算表!$B$17,IF(AD54="準優勝",[2]点数換算表!$C$17,IF(AD54="ベスト4",[2]点数換算表!$D$17,IF(AD54="ベスト8",[2]点数換算表!$E$17,IF(AD54="ベスト16",[2]点数換算表!$F$17,IF(AD54="ベスト32",[2]点数換算表!$G$17,"")))))))</f>
        <v>0</v>
      </c>
      <c r="AF54" s="15"/>
      <c r="AG54" s="13">
        <f>IF(AF54="",0,IF(AF54="優勝",[2]点数換算表!$B$18,IF(AF54="準優勝",[2]点数換算表!$C$18,IF(AF54="ベスト4",[2]点数換算表!$D$18,IF(AF54="ベスト8",[2]点数換算表!$E$18,[2]点数換算表!$F$18)))))</f>
        <v>0</v>
      </c>
      <c r="AH54" s="15"/>
      <c r="AI54" s="13">
        <f>IF(AH54="",0,IF(AH54="優勝",[2]点数換算表!$B$19,IF(AH54="準優勝",[2]点数換算表!$C$19,IF(AH54="ベスト4",[2]点数換算表!$D$19,IF(AH54="ベスト8",[2]点数換算表!$E$19,[2]点数換算表!$F$19)))))</f>
        <v>0</v>
      </c>
    </row>
    <row r="55" spans="1:35">
      <c r="A55" s="13">
        <v>52</v>
      </c>
      <c r="B55" s="24" t="s">
        <v>133</v>
      </c>
      <c r="C55" s="24" t="s">
        <v>58</v>
      </c>
      <c r="D55" s="24">
        <v>3</v>
      </c>
      <c r="E55" s="16" t="s">
        <v>177</v>
      </c>
      <c r="F55" s="26" t="s">
        <v>539</v>
      </c>
      <c r="G55" s="13">
        <f t="shared" si="1"/>
        <v>140</v>
      </c>
      <c r="H55" s="15"/>
      <c r="I55" s="13">
        <f>IF(H55="",0,IF(H55="優勝",[2]点数換算表!$B$2,IF(H55="準優勝",[2]点数換算表!$C$2,IF(H55="ベスト4",[2]点数換算表!$D$2,[2]点数換算表!$E$2))))</f>
        <v>0</v>
      </c>
      <c r="J55" s="15"/>
      <c r="K55" s="13">
        <f>IF(J55="",0,IF(J55="優勝",[2]点数換算表!$B$3,IF(J55="準優勝",[2]点数換算表!$C$3,IF(J55="ベスト4",[2]点数換算表!$D$3,[2]点数換算表!$E$3))))</f>
        <v>0</v>
      </c>
      <c r="L55" s="24"/>
      <c r="M55" s="13">
        <f>IF(L55="",0,IF(L55="優勝",[2]点数換算表!$B$4,IF(L55="準優勝",[2]点数換算表!$C$4,IF(L55="ベスト4",[2]点数換算表!$D$4,IF(L55="ベスト8",[2]点数換算表!$E$4,IF(L55="ベスト16",[2]点数換算表!$F$4,""))))))</f>
        <v>0</v>
      </c>
      <c r="N55" s="24" t="s">
        <v>7</v>
      </c>
      <c r="O55" s="13">
        <f>IF(N55="",0,IF(N55="優勝",[2]点数換算表!$B$5,IF(N55="準優勝",[2]点数換算表!$C$5,IF(N55="ベスト4",[2]点数換算表!$D$5,IF(N55="ベスト8",[2]点数換算表!$E$5,IF(N55="ベスト16",[2]点数換算表!$F$5,IF(N55="ベスト32",[2]点数換算表!$G$5,"")))))))</f>
        <v>100</v>
      </c>
      <c r="P55" s="24"/>
      <c r="Q55" s="13">
        <f>IF(P55="",0,IF(P55="優勝",[2]点数換算表!$B$6,IF(P55="準優勝",[2]点数換算表!$C$6,IF(P55="ベスト4",[2]点数換算表!$D$6,IF(P55="ベスト8",[2]点数換算表!$E$6,IF(P55="ベスト16",[2]点数換算表!$F$6,IF(P55="ベスト32",[2]点数換算表!$G$6,"")))))))</f>
        <v>0</v>
      </c>
      <c r="R55" s="15"/>
      <c r="S55" s="13">
        <f>IF(R55="",0,IF(R55="優勝",[2]点数換算表!$B$7,IF(R55="準優勝",[2]点数換算表!$C$7,IF(R55="ベスト4",[2]点数換算表!$D$7,IF(R55="ベスト8",[2]点数換算表!$E$7,[2]点数換算表!$F$7)))))</f>
        <v>0</v>
      </c>
      <c r="T55" s="15"/>
      <c r="U55" s="13">
        <f>IF(T55="",0,IF(T55="優勝",[2]点数換算表!$B$8,IF(T55="準優勝",[2]点数換算表!$C$8,IF(T55="ベスト4",[2]点数換算表!$D$8,IF(T55="ベスト8",[2]点数換算表!$E$8,[2]点数換算表!$F$8)))))</f>
        <v>0</v>
      </c>
      <c r="V55" s="15"/>
      <c r="W55" s="13">
        <f>IF(V55="",0,IF(V55="優勝",[2]点数換算表!$B$13,IF(V55="準優勝",[2]点数換算表!$C$13,IF(V55="ベスト4",[2]点数換算表!$D$13,[2]点数換算表!$E$13))))</f>
        <v>0</v>
      </c>
      <c r="X55" s="15"/>
      <c r="Y55" s="13">
        <f>IF(X55="",0,IF(X55="優勝",[2]点数換算表!$B$14,IF(X55="準優勝",[2]点数換算表!$C$14,IF(X55="ベスト4",[2]点数換算表!$D$14,[2]点数換算表!$E$14))))</f>
        <v>0</v>
      </c>
      <c r="Z55" s="24"/>
      <c r="AA55" s="13">
        <f>IF(Z55="",0,IF(Z55="優勝",[2]点数換算表!$B$15,IF(Z55="準優勝",[2]点数換算表!$C$15,IF(Z55="ベスト4",[2]点数換算表!$D$15,IF(Z55="ベスト8",[2]点数換算表!$E$15,IF(Z55="ベスト16",[2]点数換算表!$F$15,""))))))</f>
        <v>0</v>
      </c>
      <c r="AB55" s="24" t="s">
        <v>135</v>
      </c>
      <c r="AC55" s="13">
        <f>IF(AB55="",0,IF(AB55="優勝",[2]点数換算表!$B$16,IF(AB55="準優勝",[2]点数換算表!$C$16,IF(AB55="ベスト4",[2]点数換算表!$D$16,IF(AB55="ベスト8",[2]点数換算表!$E$16,IF(AB55="ベスト16",[2]点数換算表!$F$16,IF(AB55="ベスト32",[2]点数換算表!$G$16,"")))))))</f>
        <v>40</v>
      </c>
      <c r="AD55" s="24"/>
      <c r="AE55" s="13">
        <f>IF(AD55="",0,IF(AD55="優勝",[2]点数換算表!$B$17,IF(AD55="準優勝",[2]点数換算表!$C$17,IF(AD55="ベスト4",[2]点数換算表!$D$17,IF(AD55="ベスト8",[2]点数換算表!$E$17,IF(AD55="ベスト16",[2]点数換算表!$F$17,IF(AD55="ベスト32",[2]点数換算表!$G$17,"")))))))</f>
        <v>0</v>
      </c>
      <c r="AF55" s="15"/>
      <c r="AG55" s="13">
        <f>IF(AF55="",0,IF(AF55="優勝",[2]点数換算表!$B$18,IF(AF55="準優勝",[2]点数換算表!$C$18,IF(AF55="ベスト4",[2]点数換算表!$D$18,IF(AF55="ベスト8",[2]点数換算表!$E$18,[2]点数換算表!$F$18)))))</f>
        <v>0</v>
      </c>
      <c r="AH55" s="15"/>
      <c r="AI55" s="13">
        <f>IF(AH55="",0,IF(AH55="優勝",[2]点数換算表!$B$19,IF(AH55="準優勝",[2]点数換算表!$C$19,IF(AH55="ベスト4",[2]点数換算表!$D$19,IF(AH55="ベスト8",[2]点数換算表!$E$19,[2]点数換算表!$F$19)))))</f>
        <v>0</v>
      </c>
    </row>
    <row r="56" spans="1:35">
      <c r="A56" s="13">
        <v>53</v>
      </c>
      <c r="B56" s="13" t="s">
        <v>161</v>
      </c>
      <c r="C56" s="13" t="s">
        <v>151</v>
      </c>
      <c r="D56" s="13">
        <v>1</v>
      </c>
      <c r="E56" s="16" t="s">
        <v>177</v>
      </c>
      <c r="F56" s="26" t="s">
        <v>539</v>
      </c>
      <c r="G56" s="13">
        <f t="shared" si="1"/>
        <v>130</v>
      </c>
      <c r="H56" s="15"/>
      <c r="I56" s="13">
        <f>IF(H56="",0,IF(H56="優勝",[2]点数換算表!$B$2,IF(H56="準優勝",[2]点数換算表!$C$2,IF(H56="ベスト4",[2]点数換算表!$D$2,[2]点数換算表!$E$2))))</f>
        <v>0</v>
      </c>
      <c r="J56" s="15"/>
      <c r="K56" s="13">
        <f>IF(J56="",0,IF(J56="優勝",[2]点数換算表!$B$3,IF(J56="準優勝",[2]点数換算表!$C$3,IF(J56="ベスト4",[2]点数換算表!$D$3,[2]点数換算表!$E$3))))</f>
        <v>0</v>
      </c>
      <c r="L56" s="24"/>
      <c r="M56" s="13">
        <f>IF(L56="",0,IF(L56="優勝",[2]点数換算表!$B$4,IF(L56="準優勝",[2]点数換算表!$C$4,IF(L56="ベスト4",[2]点数換算表!$D$4,IF(L56="ベスト8",[2]点数換算表!$E$4,IF(L56="ベスト16",[2]点数換算表!$F$4,""))))))</f>
        <v>0</v>
      </c>
      <c r="N56" s="24" t="s">
        <v>135</v>
      </c>
      <c r="O56" s="13">
        <f>IF(N56="",0,IF(N56="優勝",[2]点数換算表!$B$5,IF(N56="準優勝",[2]点数換算表!$C$5,IF(N56="ベスト4",[2]点数換算表!$D$5,IF(N56="ベスト8",[2]点数換算表!$E$5,IF(N56="ベスト16",[2]点数換算表!$F$5,IF(N56="ベスト32",[2]点数換算表!$G$5,"")))))))</f>
        <v>50</v>
      </c>
      <c r="P56" s="24"/>
      <c r="Q56" s="13">
        <f>IF(P56="",0,IF(P56="優勝",[2]点数換算表!$B$6,IF(P56="準優勝",[2]点数換算表!$C$6,IF(P56="ベスト4",[2]点数換算表!$D$6,IF(P56="ベスト8",[2]点数換算表!$E$6,IF(P56="ベスト16",[2]点数換算表!$F$6,IF(P56="ベスト32",[2]点数換算表!$G$6,"")))))))</f>
        <v>0</v>
      </c>
      <c r="R56" s="15"/>
      <c r="S56" s="13">
        <f>IF(R56="",0,IF(R56="優勝",[2]点数換算表!$B$7,IF(R56="準優勝",[2]点数換算表!$C$7,IF(R56="ベスト4",[2]点数換算表!$D$7,IF(R56="ベスト8",[2]点数換算表!$E$7,[2]点数換算表!$F$7)))))</f>
        <v>0</v>
      </c>
      <c r="T56" s="15"/>
      <c r="U56" s="13">
        <f>IF(T56="",0,IF(T56="優勝",[2]点数換算表!$B$8,IF(T56="準優勝",[2]点数換算表!$C$8,IF(T56="ベスト4",[2]点数換算表!$D$8,IF(T56="ベスト8",[2]点数換算表!$E$8,[2]点数換算表!$F$8)))))</f>
        <v>0</v>
      </c>
      <c r="V56" s="15"/>
      <c r="W56" s="13">
        <f>IF(V56="",0,IF(V56="優勝",[2]点数換算表!$B$13,IF(V56="準優勝",[2]点数換算表!$C$13,IF(V56="ベスト4",[2]点数換算表!$D$13,[2]点数換算表!$E$13))))</f>
        <v>0</v>
      </c>
      <c r="X56" s="15" t="s">
        <v>6</v>
      </c>
      <c r="Y56" s="13">
        <f>IF(X56="",0,IF(X56="優勝",[2]点数換算表!$B$14,IF(X56="準優勝",[2]点数換算表!$C$14,IF(X56="ベスト4",[2]点数換算表!$D$14,[2]点数換算表!$E$14))))</f>
        <v>80</v>
      </c>
      <c r="Z56" s="24"/>
      <c r="AA56" s="13">
        <f>IF(Z56="",0,IF(Z56="優勝",[2]点数換算表!$B$15,IF(Z56="準優勝",[2]点数換算表!$C$15,IF(Z56="ベスト4",[2]点数換算表!$D$15,IF(Z56="ベスト8",[2]点数換算表!$E$15,IF(Z56="ベスト16",[2]点数換算表!$F$15,""))))))</f>
        <v>0</v>
      </c>
      <c r="AB56" s="24"/>
      <c r="AC56" s="13">
        <f>IF(AB56="",0,IF(AB56="優勝",[2]点数換算表!$B$16,IF(AB56="準優勝",[2]点数換算表!$C$16,IF(AB56="ベスト4",[2]点数換算表!$D$16,IF(AB56="ベスト8",[2]点数換算表!$E$16,IF(AB56="ベスト16",[2]点数換算表!$F$16,IF(AB56="ベスト32",[2]点数換算表!$G$16,"")))))))</f>
        <v>0</v>
      </c>
      <c r="AD56" s="24"/>
      <c r="AE56" s="13">
        <f>IF(AD56="",0,IF(AD56="優勝",[2]点数換算表!$B$17,IF(AD56="準優勝",[2]点数換算表!$C$17,IF(AD56="ベスト4",[2]点数換算表!$D$17,IF(AD56="ベスト8",[2]点数換算表!$E$17,IF(AD56="ベスト16",[2]点数換算表!$F$17,IF(AD56="ベスト32",[2]点数換算表!$G$17,"")))))))</f>
        <v>0</v>
      </c>
      <c r="AF56" s="15"/>
      <c r="AG56" s="13">
        <f>IF(AF56="",0,IF(AF56="優勝",[2]点数換算表!$B$18,IF(AF56="準優勝",[2]点数換算表!$C$18,IF(AF56="ベスト4",[2]点数換算表!$D$18,IF(AF56="ベスト8",[2]点数換算表!$E$18,[2]点数換算表!$F$18)))))</f>
        <v>0</v>
      </c>
      <c r="AH56" s="15"/>
      <c r="AI56" s="13">
        <f>IF(AH56="",0,IF(AH56="優勝",[2]点数換算表!$B$19,IF(AH56="準優勝",[2]点数換算表!$C$19,IF(AH56="ベスト4",[2]点数換算表!$D$19,IF(AH56="ベスト8",[2]点数換算表!$E$19,[2]点数換算表!$F$19)))))</f>
        <v>0</v>
      </c>
    </row>
    <row r="57" spans="1:35">
      <c r="A57" s="13">
        <v>54</v>
      </c>
      <c r="B57" s="24" t="s">
        <v>483</v>
      </c>
      <c r="C57" s="24" t="s">
        <v>466</v>
      </c>
      <c r="D57" s="24">
        <v>3</v>
      </c>
      <c r="E57" s="25" t="s">
        <v>467</v>
      </c>
      <c r="F57" s="26" t="s">
        <v>539</v>
      </c>
      <c r="G57" s="13">
        <f t="shared" si="1"/>
        <v>122</v>
      </c>
      <c r="H57" s="15"/>
      <c r="I57" s="13">
        <f>IF(H57="",0,IF(H57="優勝",[2]点数換算表!$B$2,IF(H57="準優勝",[2]点数換算表!$C$2,IF(H57="ベスト4",[2]点数換算表!$D$2,[2]点数換算表!$E$2))))</f>
        <v>0</v>
      </c>
      <c r="J57" s="15"/>
      <c r="K57" s="13">
        <f>IF(J57="",0,IF(J57="優勝",[2]点数換算表!$B$3,IF(J57="準優勝",[2]点数換算表!$C$3,IF(J57="ベスト4",[2]点数換算表!$D$3,[2]点数換算表!$E$3))))</f>
        <v>0</v>
      </c>
      <c r="L57" s="24" t="s">
        <v>9</v>
      </c>
      <c r="M57" s="13">
        <f>IF(L57="",0,IF(L57="優勝",[2]点数換算表!$B$4,IF(L57="準優勝",[2]点数換算表!$C$4,IF(L57="ベスト4",[2]点数換算表!$D$4,IF(L57="ベスト8",[2]点数換算表!$E$4,IF(L57="ベスト16",[2]点数換算表!$F$4,""))))))</f>
        <v>40</v>
      </c>
      <c r="N57" s="24" t="s">
        <v>135</v>
      </c>
      <c r="O57" s="13">
        <f>IF(N57="",0,IF(N57="優勝",[2]点数換算表!$B$5,IF(N57="準優勝",[2]点数換算表!$C$5,IF(N57="ベスト4",[2]点数換算表!$D$5,IF(N57="ベスト8",[2]点数換算表!$E$5,IF(N57="ベスト16",[2]点数換算表!$F$5,IF(N57="ベスト32",[2]点数換算表!$G$5,"")))))))</f>
        <v>50</v>
      </c>
      <c r="P57" s="24"/>
      <c r="Q57" s="13">
        <f>IF(P57="",0,IF(P57="優勝",[2]点数換算表!$B$6,IF(P57="準優勝",[2]点数換算表!$C$6,IF(P57="ベスト4",[2]点数換算表!$D$6,IF(P57="ベスト8",[2]点数換算表!$E$6,IF(P57="ベスト16",[2]点数換算表!$F$6,IF(P57="ベスト32",[2]点数換算表!$G$6,"")))))))</f>
        <v>0</v>
      </c>
      <c r="R57" s="15"/>
      <c r="S57" s="13">
        <f>IF(R57="",0,IF(R57="優勝",[2]点数換算表!$B$7,IF(R57="準優勝",[2]点数換算表!$C$7,IF(R57="ベスト4",[2]点数換算表!$D$7,IF(R57="ベスト8",[2]点数換算表!$E$7,[2]点数換算表!$F$7)))))</f>
        <v>0</v>
      </c>
      <c r="T57" s="15"/>
      <c r="U57" s="13">
        <f>IF(T57="",0,IF(T57="優勝",[2]点数換算表!$B$8,IF(T57="準優勝",[2]点数換算表!$C$8,IF(T57="ベスト4",[2]点数換算表!$D$8,IF(T57="ベスト8",[2]点数換算表!$E$8,[2]点数換算表!$F$8)))))</f>
        <v>0</v>
      </c>
      <c r="V57" s="15"/>
      <c r="W57" s="13">
        <f>IF(V57="",0,IF(V57="優勝",[2]点数換算表!$B$13,IF(V57="準優勝",[2]点数換算表!$C$13,IF(V57="ベスト4",[2]点数換算表!$D$13,[2]点数換算表!$E$13))))</f>
        <v>0</v>
      </c>
      <c r="X57" s="15"/>
      <c r="Y57" s="13">
        <f>IF(X57="",0,IF(X57="優勝",[2]点数換算表!$B$14,IF(X57="準優勝",[2]点数換算表!$C$14,IF(X57="ベスト4",[2]点数換算表!$D$14,[2]点数換算表!$E$14))))</f>
        <v>0</v>
      </c>
      <c r="Z57" s="24" t="s">
        <v>9</v>
      </c>
      <c r="AA57" s="13">
        <f>IF(Z57="",0,IF(Z57="優勝",[2]点数換算表!$B$15,IF(Z57="準優勝",[2]点数換算表!$C$15,IF(Z57="ベスト4",[2]点数換算表!$D$15,IF(Z57="ベスト8",[2]点数換算表!$E$15,IF(Z57="ベスト16",[2]点数換算表!$F$15,""))))))</f>
        <v>32</v>
      </c>
      <c r="AB57" s="24"/>
      <c r="AC57" s="13">
        <f>IF(AB57="",0,IF(AB57="優勝",[2]点数換算表!$B$16,IF(AB57="準優勝",[2]点数換算表!$C$16,IF(AB57="ベスト4",[2]点数換算表!$D$16,IF(AB57="ベスト8",[2]点数換算表!$E$16,IF(AB57="ベスト16",[2]点数換算表!$F$16,IF(AB57="ベスト32",[2]点数換算表!$G$16,"")))))))</f>
        <v>0</v>
      </c>
      <c r="AD57" s="24"/>
      <c r="AE57" s="13">
        <f>IF(AD57="",0,IF(AD57="優勝",[2]点数換算表!$B$17,IF(AD57="準優勝",[2]点数換算表!$C$17,IF(AD57="ベスト4",[2]点数換算表!$D$17,IF(AD57="ベスト8",[2]点数換算表!$E$17,IF(AD57="ベスト16",[2]点数換算表!$F$17,IF(AD57="ベスト32",[2]点数換算表!$G$17,"")))))))</f>
        <v>0</v>
      </c>
      <c r="AF57" s="15"/>
      <c r="AG57" s="13">
        <f>IF(AF57="",0,IF(AF57="優勝",[2]点数換算表!$B$18,IF(AF57="準優勝",[2]点数換算表!$C$18,IF(AF57="ベスト4",[2]点数換算表!$D$18,IF(AF57="ベスト8",[2]点数換算表!$E$18,[2]点数換算表!$F$18)))))</f>
        <v>0</v>
      </c>
      <c r="AH57" s="15"/>
      <c r="AI57" s="13">
        <f>IF(AH57="",0,IF(AH57="優勝",[2]点数換算表!$B$19,IF(AH57="準優勝",[2]点数換算表!$C$19,IF(AH57="ベスト4",[2]点数換算表!$D$19,IF(AH57="ベスト8",[2]点数換算表!$E$19,[2]点数換算表!$F$19)))))</f>
        <v>0</v>
      </c>
    </row>
    <row r="58" spans="1:35">
      <c r="A58" s="13">
        <v>55</v>
      </c>
      <c r="B58" s="24" t="s">
        <v>589</v>
      </c>
      <c r="C58" s="24" t="s">
        <v>555</v>
      </c>
      <c r="D58" s="24">
        <v>1</v>
      </c>
      <c r="E58" s="18" t="s">
        <v>179</v>
      </c>
      <c r="F58" s="27" t="s">
        <v>540</v>
      </c>
      <c r="G58" s="13">
        <f t="shared" si="1"/>
        <v>120</v>
      </c>
      <c r="H58" s="15"/>
      <c r="I58" s="13">
        <f>IF(H58="",0,IF(H58="優勝",[2]点数換算表!$B$2,IF(H58="準優勝",[2]点数換算表!$C$2,IF(H58="ベスト4",[2]点数換算表!$D$2,[2]点数換算表!$E$2))))</f>
        <v>0</v>
      </c>
      <c r="J58" s="15"/>
      <c r="K58" s="13">
        <f>IF(J58="",0,IF(J58="優勝",[2]点数換算表!$B$3,IF(J58="準優勝",[2]点数換算表!$C$3,IF(J58="ベスト4",[2]点数換算表!$D$3,[2]点数換算表!$E$3))))</f>
        <v>0</v>
      </c>
      <c r="L58" s="24" t="s">
        <v>7</v>
      </c>
      <c r="M58" s="13">
        <f>IF(L58="",0,IF(L58="優勝",[2]点数換算表!$B$4,IF(L58="準優勝",[2]点数換算表!$C$4,IF(L58="ベスト4",[2]点数換算表!$D$4,IF(L58="ベスト8",[2]点数換算表!$E$4,IF(L58="ベスト16",[2]点数換算表!$F$4,""))))))</f>
        <v>20</v>
      </c>
      <c r="N58" s="24" t="s">
        <v>7</v>
      </c>
      <c r="O58" s="13">
        <f>IF(N58="",0,IF(N58="優勝",[2]点数換算表!$B$5,IF(N58="準優勝",[2]点数換算表!$C$5,IF(N58="ベスト4",[2]点数換算表!$D$5,IF(N58="ベスト8",[2]点数換算表!$E$5,IF(N58="ベスト16",[2]点数換算表!$F$5,IF(N58="ベスト32",[2]点数換算表!$G$5,"")))))))</f>
        <v>100</v>
      </c>
      <c r="P58" s="24"/>
      <c r="Q58" s="13">
        <f>IF(P58="",0,IF(P58="優勝",[2]点数換算表!$B$6,IF(P58="準優勝",[2]点数換算表!$C$6,IF(P58="ベスト4",[2]点数換算表!$D$6,IF(P58="ベスト8",[2]点数換算表!$E$6,IF(P58="ベスト16",[2]点数換算表!$F$6,IF(P58="ベスト32",[2]点数換算表!$G$6,"")))))))</f>
        <v>0</v>
      </c>
      <c r="R58" s="15"/>
      <c r="S58" s="13">
        <f>IF(R58="",0,IF(R58="優勝",[2]点数換算表!$B$7,IF(R58="準優勝",[2]点数換算表!$C$7,IF(R58="ベスト4",[2]点数換算表!$D$7,IF(R58="ベスト8",[2]点数換算表!$E$7,[2]点数換算表!$F$7)))))</f>
        <v>0</v>
      </c>
      <c r="T58" s="15"/>
      <c r="U58" s="13">
        <f>IF(T58="",0,IF(T58="優勝",[2]点数換算表!$B$8,IF(T58="準優勝",[2]点数換算表!$C$8,IF(T58="ベスト4",[2]点数換算表!$D$8,IF(T58="ベスト8",[2]点数換算表!$E$8,[2]点数換算表!$F$8)))))</f>
        <v>0</v>
      </c>
      <c r="V58" s="15"/>
      <c r="W58" s="13">
        <f>IF(V58="",0,IF(V58="優勝",[2]点数換算表!$B$13,IF(V58="準優勝",[2]点数換算表!$C$13,IF(V58="ベスト4",[2]点数換算表!$D$13,[2]点数換算表!$E$13))))</f>
        <v>0</v>
      </c>
      <c r="X58" s="15"/>
      <c r="Y58" s="13">
        <f>IF(X58="",0,IF(X58="優勝",[2]点数換算表!$B$14,IF(X58="準優勝",[2]点数換算表!$C$14,IF(X58="ベスト4",[2]点数換算表!$D$14,[2]点数換算表!$E$14))))</f>
        <v>0</v>
      </c>
      <c r="Z58" s="24"/>
      <c r="AA58" s="13">
        <f>IF(Z58="",0,IF(Z58="優勝",[2]点数換算表!$B$15,IF(Z58="準優勝",[2]点数換算表!$C$15,IF(Z58="ベスト4",[2]点数換算表!$D$15,IF(Z58="ベスト8",[2]点数換算表!$E$15,IF(Z58="ベスト16",[2]点数換算表!$F$15,""))))))</f>
        <v>0</v>
      </c>
      <c r="AB58" s="24"/>
      <c r="AC58" s="13">
        <f>IF(AB58="",0,IF(AB58="優勝",[2]点数換算表!$B$16,IF(AB58="準優勝",[2]点数換算表!$C$16,IF(AB58="ベスト4",[2]点数換算表!$D$16,IF(AB58="ベスト8",[2]点数換算表!$E$16,IF(AB58="ベスト16",[2]点数換算表!$F$16,IF(AB58="ベスト32",[2]点数換算表!$G$16,"")))))))</f>
        <v>0</v>
      </c>
      <c r="AD58" s="24"/>
      <c r="AE58" s="13">
        <f>IF(AD58="",0,IF(AD58="優勝",[2]点数換算表!$B$17,IF(AD58="準優勝",[2]点数換算表!$C$17,IF(AD58="ベスト4",[2]点数換算表!$D$17,IF(AD58="ベスト8",[2]点数換算表!$E$17,IF(AD58="ベスト16",[2]点数換算表!$F$17,IF(AD58="ベスト32",[2]点数換算表!$G$17,"")))))))</f>
        <v>0</v>
      </c>
      <c r="AF58" s="15"/>
      <c r="AG58" s="13">
        <f>IF(AF58="",0,IF(AF58="優勝",[2]点数換算表!$B$18,IF(AF58="準優勝",[2]点数換算表!$C$18,IF(AF58="ベスト4",[2]点数換算表!$D$18,IF(AF58="ベスト8",[2]点数換算表!$E$18,[2]点数換算表!$F$18)))))</f>
        <v>0</v>
      </c>
      <c r="AH58" s="15"/>
      <c r="AI58" s="13">
        <f>IF(AH58="",0,IF(AH58="優勝",[2]点数換算表!$B$19,IF(AH58="準優勝",[2]点数換算表!$C$19,IF(AH58="ベスト4",[2]点数換算表!$D$19,IF(AH58="ベスト8",[2]点数換算表!$E$19,[2]点数換算表!$F$19)))))</f>
        <v>0</v>
      </c>
    </row>
    <row r="59" spans="1:35">
      <c r="A59" s="13">
        <v>56</v>
      </c>
      <c r="B59" s="13" t="s">
        <v>165</v>
      </c>
      <c r="C59" s="13" t="s">
        <v>137</v>
      </c>
      <c r="D59" s="13">
        <v>1</v>
      </c>
      <c r="E59" s="16" t="s">
        <v>177</v>
      </c>
      <c r="F59" s="26" t="s">
        <v>539</v>
      </c>
      <c r="G59" s="13">
        <f t="shared" si="1"/>
        <v>116</v>
      </c>
      <c r="H59" s="15"/>
      <c r="I59" s="13">
        <f>IF(H59="",0,IF(H59="優勝",[2]点数換算表!$B$2,IF(H59="準優勝",[2]点数換算表!$C$2,IF(H59="ベスト4",[2]点数換算表!$D$2,[2]点数換算表!$E$2))))</f>
        <v>0</v>
      </c>
      <c r="J59" s="15"/>
      <c r="K59" s="13">
        <f>IF(J59="",0,IF(J59="優勝",[2]点数換算表!$B$3,IF(J59="準優勝",[2]点数換算表!$C$3,IF(J59="ベスト4",[2]点数換算表!$D$3,[2]点数換算表!$E$3))))</f>
        <v>0</v>
      </c>
      <c r="L59" s="24"/>
      <c r="M59" s="13">
        <f>IF(L59="",0,IF(L59="優勝",[2]点数換算表!$B$4,IF(L59="準優勝",[2]点数換算表!$C$4,IF(L59="ベスト4",[2]点数換算表!$D$4,IF(L59="ベスト8",[2]点数換算表!$E$4,IF(L59="ベスト16",[2]点数換算表!$F$4,""))))))</f>
        <v>0</v>
      </c>
      <c r="N59" s="24" t="s">
        <v>7</v>
      </c>
      <c r="O59" s="13">
        <f>IF(N59="",0,IF(N59="優勝",[2]点数換算表!$B$5,IF(N59="準優勝",[2]点数換算表!$C$5,IF(N59="ベスト4",[2]点数換算表!$D$5,IF(N59="ベスト8",[2]点数換算表!$E$5,IF(N59="ベスト16",[2]点数換算表!$F$5,IF(N59="ベスト32",[2]点数換算表!$G$5,"")))))))</f>
        <v>100</v>
      </c>
      <c r="P59" s="24"/>
      <c r="Q59" s="13">
        <f>IF(P59="",0,IF(P59="優勝",[2]点数換算表!$B$6,IF(P59="準優勝",[2]点数換算表!$C$6,IF(P59="ベスト4",[2]点数換算表!$D$6,IF(P59="ベスト8",[2]点数換算表!$E$6,IF(P59="ベスト16",[2]点数換算表!$F$6,IF(P59="ベスト32",[2]点数換算表!$G$6,"")))))))</f>
        <v>0</v>
      </c>
      <c r="R59" s="15"/>
      <c r="S59" s="13">
        <f>IF(R59="",0,IF(R59="優勝",[2]点数換算表!$B$7,IF(R59="準優勝",[2]点数換算表!$C$7,IF(R59="ベスト4",[2]点数換算表!$D$7,IF(R59="ベスト8",[2]点数換算表!$E$7,[2]点数換算表!$F$7)))))</f>
        <v>0</v>
      </c>
      <c r="T59" s="15"/>
      <c r="U59" s="13">
        <f>IF(T59="",0,IF(T59="優勝",[2]点数換算表!$B$8,IF(T59="準優勝",[2]点数換算表!$C$8,IF(T59="ベスト4",[2]点数換算表!$D$8,IF(T59="ベスト8",[2]点数換算表!$E$8,[2]点数換算表!$F$8)))))</f>
        <v>0</v>
      </c>
      <c r="V59" s="15" t="s">
        <v>9</v>
      </c>
      <c r="W59" s="13">
        <f>IF(V59="",0,IF(V59="優勝",[2]点数換算表!$B$13,IF(V59="準優勝",[2]点数換算表!$C$13,IF(V59="ベスト4",[2]点数換算表!$D$13,[2]点数換算表!$E$13))))</f>
        <v>16</v>
      </c>
      <c r="X59" s="15"/>
      <c r="Y59" s="13">
        <f>IF(X59="",0,IF(X59="優勝",[2]点数換算表!$B$14,IF(X59="準優勝",[2]点数換算表!$C$14,IF(X59="ベスト4",[2]点数換算表!$D$14,[2]点数換算表!$E$14))))</f>
        <v>0</v>
      </c>
      <c r="Z59" s="24"/>
      <c r="AA59" s="13">
        <f>IF(Z59="",0,IF(Z59="優勝",[2]点数換算表!$B$15,IF(Z59="準優勝",[2]点数換算表!$C$15,IF(Z59="ベスト4",[2]点数換算表!$D$15,IF(Z59="ベスト8",[2]点数換算表!$E$15,IF(Z59="ベスト16",[2]点数換算表!$F$15,""))))))</f>
        <v>0</v>
      </c>
      <c r="AB59" s="24"/>
      <c r="AC59" s="13">
        <f>IF(AB59="",0,IF(AB59="優勝",[2]点数換算表!$B$16,IF(AB59="準優勝",[2]点数換算表!$C$16,IF(AB59="ベスト4",[2]点数換算表!$D$16,IF(AB59="ベスト8",[2]点数換算表!$E$16,IF(AB59="ベスト16",[2]点数換算表!$F$16,IF(AB59="ベスト32",[2]点数換算表!$G$16,"")))))))</f>
        <v>0</v>
      </c>
      <c r="AD59" s="24"/>
      <c r="AE59" s="13">
        <f>IF(AD59="",0,IF(AD59="優勝",[2]点数換算表!$B$17,IF(AD59="準優勝",[2]点数換算表!$C$17,IF(AD59="ベスト4",[2]点数換算表!$D$17,IF(AD59="ベスト8",[2]点数換算表!$E$17,IF(AD59="ベスト16",[2]点数換算表!$F$17,IF(AD59="ベスト32",[2]点数換算表!$G$17,"")))))))</f>
        <v>0</v>
      </c>
      <c r="AF59" s="15"/>
      <c r="AG59" s="13">
        <f>IF(AF59="",0,IF(AF59="優勝",[2]点数換算表!$B$18,IF(AF59="準優勝",[2]点数換算表!$C$18,IF(AF59="ベスト4",[2]点数換算表!$D$18,IF(AF59="ベスト8",[2]点数換算表!$E$18,[2]点数換算表!$F$18)))))</f>
        <v>0</v>
      </c>
      <c r="AH59" s="15"/>
      <c r="AI59" s="13">
        <f>IF(AH59="",0,IF(AH59="優勝",[2]点数換算表!$B$19,IF(AH59="準優勝",[2]点数換算表!$C$19,IF(AH59="ベスト4",[2]点数換算表!$D$19,IF(AH59="ベスト8",[2]点数換算表!$E$19,[2]点数換算表!$F$19)))))</f>
        <v>0</v>
      </c>
    </row>
    <row r="60" spans="1:35">
      <c r="A60" s="13">
        <v>57</v>
      </c>
      <c r="B60" s="24" t="s">
        <v>410</v>
      </c>
      <c r="C60" s="24" t="s">
        <v>402</v>
      </c>
      <c r="D60" s="24">
        <v>3</v>
      </c>
      <c r="E60" s="22" t="s">
        <v>389</v>
      </c>
      <c r="F60" s="26" t="s">
        <v>539</v>
      </c>
      <c r="G60" s="13">
        <f t="shared" si="1"/>
        <v>112</v>
      </c>
      <c r="H60" s="15"/>
      <c r="I60" s="13">
        <f>IF(H60="",0,IF(H60="優勝",[2]点数換算表!$B$2,IF(H60="準優勝",[2]点数換算表!$C$2,IF(H60="ベスト4",[2]点数換算表!$D$2,[2]点数換算表!$E$2))))</f>
        <v>0</v>
      </c>
      <c r="J60" s="15"/>
      <c r="K60" s="13">
        <f>IF(J60="",0,IF(J60="優勝",[2]点数換算表!$B$3,IF(J60="準優勝",[2]点数換算表!$C$3,IF(J60="ベスト4",[2]点数換算表!$D$3,[2]点数換算表!$E$3))))</f>
        <v>0</v>
      </c>
      <c r="L60" s="24" t="s">
        <v>8</v>
      </c>
      <c r="M60" s="13">
        <f>IF(L60="",0,IF(L60="優勝",[2]点数換算表!$B$4,IF(L60="準優勝",[2]点数換算表!$C$4,IF(L60="ベスト4",[2]点数換算表!$D$4,IF(L60="ベスト8",[2]点数換算表!$E$4,IF(L60="ベスト16",[2]点数換算表!$F$4,""))))))</f>
        <v>80</v>
      </c>
      <c r="N60" s="24"/>
      <c r="O60" s="13">
        <f>IF(N60="",0,IF(N60="優勝",[2]点数換算表!$B$5,IF(N60="準優勝",[2]点数換算表!$C$5,IF(N60="ベスト4",[2]点数換算表!$D$5,IF(N60="ベスト8",[2]点数換算表!$E$5,IF(N60="ベスト16",[2]点数換算表!$F$5,IF(N60="ベスト32",[2]点数換算表!$G$5,"")))))))</f>
        <v>0</v>
      </c>
      <c r="P60" s="24"/>
      <c r="Q60" s="13">
        <f>IF(P60="",0,IF(P60="優勝",[2]点数換算表!$B$6,IF(P60="準優勝",[2]点数換算表!$C$6,IF(P60="ベスト4",[2]点数換算表!$D$6,IF(P60="ベスト8",[2]点数換算表!$E$6,IF(P60="ベスト16",[2]点数換算表!$F$6,IF(P60="ベスト32",[2]点数換算表!$G$6,"")))))))</f>
        <v>0</v>
      </c>
      <c r="R60" s="15"/>
      <c r="S60" s="13">
        <f>IF(R60="",0,IF(R60="優勝",[2]点数換算表!$B$7,IF(R60="準優勝",[2]点数換算表!$C$7,IF(R60="ベスト4",[2]点数換算表!$D$7,IF(R60="ベスト8",[2]点数換算表!$E$7,[2]点数換算表!$F$7)))))</f>
        <v>0</v>
      </c>
      <c r="T60" s="15"/>
      <c r="U60" s="13">
        <f>IF(T60="",0,IF(T60="優勝",[2]点数換算表!$B$8,IF(T60="準優勝",[2]点数換算表!$C$8,IF(T60="ベスト4",[2]点数換算表!$D$8,IF(T60="ベスト8",[2]点数換算表!$E$8,[2]点数換算表!$F$8)))))</f>
        <v>0</v>
      </c>
      <c r="V60" s="15"/>
      <c r="W60" s="13">
        <f>IF(V60="",0,IF(V60="優勝",[2]点数換算表!$B$13,IF(V60="準優勝",[2]点数換算表!$C$13,IF(V60="ベスト4",[2]点数換算表!$D$13,[2]点数換算表!$E$13))))</f>
        <v>0</v>
      </c>
      <c r="X60" s="15"/>
      <c r="Y60" s="13">
        <f>IF(X60="",0,IF(X60="優勝",[2]点数換算表!$B$14,IF(X60="準優勝",[2]点数換算表!$C$14,IF(X60="ベスト4",[2]点数換算表!$D$14,[2]点数換算表!$E$14))))</f>
        <v>0</v>
      </c>
      <c r="Z60" s="24" t="s">
        <v>9</v>
      </c>
      <c r="AA60" s="13">
        <f>IF(Z60="",0,IF(Z60="優勝",[2]点数換算表!$B$15,IF(Z60="準優勝",[2]点数換算表!$C$15,IF(Z60="ベスト4",[2]点数換算表!$D$15,IF(Z60="ベスト8",[2]点数換算表!$E$15,IF(Z60="ベスト16",[2]点数換算表!$F$15,""))))))</f>
        <v>32</v>
      </c>
      <c r="AB60" s="24"/>
      <c r="AC60" s="13">
        <f>IF(AB60="",0,IF(AB60="優勝",[2]点数換算表!$B$16,IF(AB60="準優勝",[2]点数換算表!$C$16,IF(AB60="ベスト4",[2]点数換算表!$D$16,IF(AB60="ベスト8",[2]点数換算表!$E$16,IF(AB60="ベスト16",[2]点数換算表!$F$16,IF(AB60="ベスト32",[2]点数換算表!$G$16,"")))))))</f>
        <v>0</v>
      </c>
      <c r="AD60" s="24"/>
      <c r="AE60" s="13">
        <f>IF(AD60="",0,IF(AD60="優勝",[2]点数換算表!$B$17,IF(AD60="準優勝",[2]点数換算表!$C$17,IF(AD60="ベスト4",[2]点数換算表!$D$17,IF(AD60="ベスト8",[2]点数換算表!$E$17,IF(AD60="ベスト16",[2]点数換算表!$F$17,IF(AD60="ベスト32",[2]点数換算表!$G$17,"")))))))</f>
        <v>0</v>
      </c>
      <c r="AF60" s="15"/>
      <c r="AG60" s="13">
        <f>IF(AF60="",0,IF(AF60="優勝",[2]点数換算表!$B$18,IF(AF60="準優勝",[2]点数換算表!$C$18,IF(AF60="ベスト4",[2]点数換算表!$D$18,IF(AF60="ベスト8",[2]点数換算表!$E$18,[2]点数換算表!$F$18)))))</f>
        <v>0</v>
      </c>
      <c r="AH60" s="15"/>
      <c r="AI60" s="13">
        <f>IF(AH60="",0,IF(AH60="優勝",[2]点数換算表!$B$19,IF(AH60="準優勝",[2]点数換算表!$C$19,IF(AH60="ベスト4",[2]点数換算表!$D$19,IF(AH60="ベスト8",[2]点数換算表!$E$19,[2]点数換算表!$F$19)))))</f>
        <v>0</v>
      </c>
    </row>
    <row r="61" spans="1:35">
      <c r="A61" s="13">
        <v>58</v>
      </c>
      <c r="B61" s="24" t="s">
        <v>430</v>
      </c>
      <c r="C61" s="24" t="s">
        <v>402</v>
      </c>
      <c r="D61" s="24">
        <v>3</v>
      </c>
      <c r="E61" s="22" t="s">
        <v>389</v>
      </c>
      <c r="F61" s="26" t="s">
        <v>539</v>
      </c>
      <c r="G61" s="13">
        <f t="shared" si="1"/>
        <v>112</v>
      </c>
      <c r="H61" s="15"/>
      <c r="I61" s="13">
        <f>IF(H61="",0,IF(H61="優勝",[2]点数換算表!$B$2,IF(H61="準優勝",[2]点数換算表!$C$2,IF(H61="ベスト4",[2]点数換算表!$D$2,[2]点数換算表!$E$2))))</f>
        <v>0</v>
      </c>
      <c r="J61" s="15"/>
      <c r="K61" s="13">
        <f>IF(J61="",0,IF(J61="優勝",[2]点数換算表!$B$3,IF(J61="準優勝",[2]点数換算表!$C$3,IF(J61="ベスト4",[2]点数換算表!$D$3,[2]点数換算表!$E$3))))</f>
        <v>0</v>
      </c>
      <c r="L61" s="24" t="s">
        <v>8</v>
      </c>
      <c r="M61" s="13">
        <f>IF(L61="",0,IF(L61="優勝",[2]点数換算表!$B$4,IF(L61="準優勝",[2]点数換算表!$C$4,IF(L61="ベスト4",[2]点数換算表!$D$4,IF(L61="ベスト8",[2]点数換算表!$E$4,IF(L61="ベスト16",[2]点数換算表!$F$4,""))))))</f>
        <v>80</v>
      </c>
      <c r="N61" s="24"/>
      <c r="O61" s="13">
        <f>IF(N61="",0,IF(N61="優勝",[2]点数換算表!$B$5,IF(N61="準優勝",[2]点数換算表!$C$5,IF(N61="ベスト4",[2]点数換算表!$D$5,IF(N61="ベスト8",[2]点数換算表!$E$5,IF(N61="ベスト16",[2]点数換算表!$F$5,IF(N61="ベスト32",[2]点数換算表!$G$5,"")))))))</f>
        <v>0</v>
      </c>
      <c r="P61" s="24"/>
      <c r="Q61" s="13">
        <f>IF(P61="",0,IF(P61="優勝",[2]点数換算表!$B$6,IF(P61="準優勝",[2]点数換算表!$C$6,IF(P61="ベスト4",[2]点数換算表!$D$6,IF(P61="ベスト8",[2]点数換算表!$E$6,IF(P61="ベスト16",[2]点数換算表!$F$6,IF(P61="ベスト32",[2]点数換算表!$G$6,"")))))))</f>
        <v>0</v>
      </c>
      <c r="R61" s="15"/>
      <c r="S61" s="13">
        <f>IF(R61="",0,IF(R61="優勝",[2]点数換算表!$B$7,IF(R61="準優勝",[2]点数換算表!$C$7,IF(R61="ベスト4",[2]点数換算表!$D$7,IF(R61="ベスト8",[2]点数換算表!$E$7,[2]点数換算表!$F$7)))))</f>
        <v>0</v>
      </c>
      <c r="T61" s="15"/>
      <c r="U61" s="13">
        <f>IF(T61="",0,IF(T61="優勝",[2]点数換算表!$B$8,IF(T61="準優勝",[2]点数換算表!$C$8,IF(T61="ベスト4",[2]点数換算表!$D$8,IF(T61="ベスト8",[2]点数換算表!$E$8,[2]点数換算表!$F$8)))))</f>
        <v>0</v>
      </c>
      <c r="V61" s="15"/>
      <c r="W61" s="13">
        <f>IF(V61="",0,IF(V61="優勝",[2]点数換算表!$B$13,IF(V61="準優勝",[2]点数換算表!$C$13,IF(V61="ベスト4",[2]点数換算表!$D$13,[2]点数換算表!$E$13))))</f>
        <v>0</v>
      </c>
      <c r="X61" s="15"/>
      <c r="Y61" s="13">
        <f>IF(X61="",0,IF(X61="優勝",[2]点数換算表!$B$14,IF(X61="準優勝",[2]点数換算表!$C$14,IF(X61="ベスト4",[2]点数換算表!$D$14,[2]点数換算表!$E$14))))</f>
        <v>0</v>
      </c>
      <c r="Z61" s="24" t="s">
        <v>9</v>
      </c>
      <c r="AA61" s="13">
        <f>IF(Z61="",0,IF(Z61="優勝",[2]点数換算表!$B$15,IF(Z61="準優勝",[2]点数換算表!$C$15,IF(Z61="ベスト4",[2]点数換算表!$D$15,IF(Z61="ベスト8",[2]点数換算表!$E$15,IF(Z61="ベスト16",[2]点数換算表!$F$15,""))))))</f>
        <v>32</v>
      </c>
      <c r="AB61" s="24"/>
      <c r="AC61" s="13">
        <f>IF(AB61="",0,IF(AB61="優勝",[2]点数換算表!$B$16,IF(AB61="準優勝",[2]点数換算表!$C$16,IF(AB61="ベスト4",[2]点数換算表!$D$16,IF(AB61="ベスト8",[2]点数換算表!$E$16,IF(AB61="ベスト16",[2]点数換算表!$F$16,IF(AB61="ベスト32",[2]点数換算表!$G$16,"")))))))</f>
        <v>0</v>
      </c>
      <c r="AD61" s="24"/>
      <c r="AE61" s="13">
        <f>IF(AD61="",0,IF(AD61="優勝",[2]点数換算表!$B$17,IF(AD61="準優勝",[2]点数換算表!$C$17,IF(AD61="ベスト4",[2]点数換算表!$D$17,IF(AD61="ベスト8",[2]点数換算表!$E$17,IF(AD61="ベスト16",[2]点数換算表!$F$17,IF(AD61="ベスト32",[2]点数換算表!$G$17,"")))))))</f>
        <v>0</v>
      </c>
      <c r="AF61" s="15"/>
      <c r="AG61" s="13">
        <f>IF(AF61="",0,IF(AF61="優勝",[2]点数換算表!$B$18,IF(AF61="準優勝",[2]点数換算表!$C$18,IF(AF61="ベスト4",[2]点数換算表!$D$18,IF(AF61="ベスト8",[2]点数換算表!$E$18,[2]点数換算表!$F$18)))))</f>
        <v>0</v>
      </c>
      <c r="AH61" s="15"/>
      <c r="AI61" s="13">
        <f>IF(AH61="",0,IF(AH61="優勝",[2]点数換算表!$B$19,IF(AH61="準優勝",[2]点数換算表!$C$19,IF(AH61="ベスト4",[2]点数換算表!$D$19,IF(AH61="ベスト8",[2]点数換算表!$E$19,[2]点数換算表!$F$19)))))</f>
        <v>0</v>
      </c>
    </row>
    <row r="62" spans="1:35">
      <c r="A62" s="13">
        <v>59</v>
      </c>
      <c r="B62" s="13" t="s">
        <v>605</v>
      </c>
      <c r="C62" s="13" t="s">
        <v>591</v>
      </c>
      <c r="D62" s="13">
        <v>1</v>
      </c>
      <c r="E62" s="20" t="s">
        <v>289</v>
      </c>
      <c r="F62" s="27" t="s">
        <v>540</v>
      </c>
      <c r="G62" s="13">
        <f t="shared" si="1"/>
        <v>110</v>
      </c>
      <c r="H62" s="15"/>
      <c r="I62" s="13">
        <f>IF(H62="",0,IF(H62="優勝",[2]点数換算表!$B$2,IF(H62="準優勝",[2]点数換算表!$C$2,IF(H62="ベスト4",[2]点数換算表!$D$2,[2]点数換算表!$E$2))))</f>
        <v>0</v>
      </c>
      <c r="J62" s="15"/>
      <c r="K62" s="13">
        <f>IF(J62="",0,IF(J62="優勝",[2]点数換算表!$B$3,IF(J62="準優勝",[2]点数換算表!$C$3,IF(J62="ベスト4",[2]点数換算表!$D$3,[2]点数換算表!$E$3))))</f>
        <v>0</v>
      </c>
      <c r="L62" s="24" t="s">
        <v>6</v>
      </c>
      <c r="M62" s="13">
        <f>IF(L62="",0,IF(L62="優勝",[2]点数換算表!$B$4,IF(L62="準優勝",[2]点数換算表!$C$4,IF(L62="ベスト4",[2]点数換算表!$D$4,IF(L62="ベスト8",[2]点数換算表!$E$4,IF(L62="ベスト16",[2]点数換算表!$F$4,""))))))</f>
        <v>60</v>
      </c>
      <c r="N62" s="24" t="s">
        <v>135</v>
      </c>
      <c r="O62" s="13">
        <f>IF(N62="",0,IF(N62="優勝",[2]点数換算表!$B$5,IF(N62="準優勝",[2]点数換算表!$C$5,IF(N62="ベスト4",[2]点数換算表!$D$5,IF(N62="ベスト8",[2]点数換算表!$E$5,IF(N62="ベスト16",[2]点数換算表!$F$5,IF(N62="ベスト32",[2]点数換算表!$G$5,"")))))))</f>
        <v>50</v>
      </c>
      <c r="P62" s="24"/>
      <c r="Q62" s="13">
        <f>IF(P62="",0,IF(P62="優勝",[2]点数換算表!$B$6,IF(P62="準優勝",[2]点数換算表!$C$6,IF(P62="ベスト4",[2]点数換算表!$D$6,IF(P62="ベスト8",[2]点数換算表!$E$6,IF(P62="ベスト16",[2]点数換算表!$F$6,IF(P62="ベスト32",[2]点数換算表!$G$6,"")))))))</f>
        <v>0</v>
      </c>
      <c r="R62" s="15"/>
      <c r="S62" s="13">
        <f>IF(R62="",0,IF(R62="優勝",[2]点数換算表!$B$7,IF(R62="準優勝",[2]点数換算表!$C$7,IF(R62="ベスト4",[2]点数換算表!$D$7,IF(R62="ベスト8",[2]点数換算表!$E$7,[2]点数換算表!$F$7)))))</f>
        <v>0</v>
      </c>
      <c r="T62" s="15"/>
      <c r="U62" s="13">
        <f>IF(T62="",0,IF(T62="優勝",[2]点数換算表!$B$8,IF(T62="準優勝",[2]点数換算表!$C$8,IF(T62="ベスト4",[2]点数換算表!$D$8,IF(T62="ベスト8",[2]点数換算表!$E$8,[2]点数換算表!$F$8)))))</f>
        <v>0</v>
      </c>
      <c r="V62" s="15"/>
      <c r="W62" s="13">
        <f>IF(V62="",0,IF(V62="優勝",[2]点数換算表!$B$13,IF(V62="準優勝",[2]点数換算表!$C$13,IF(V62="ベスト4",[2]点数換算表!$D$13,[2]点数換算表!$E$13))))</f>
        <v>0</v>
      </c>
      <c r="X62" s="15"/>
      <c r="Y62" s="13">
        <f>IF(X62="",0,IF(X62="優勝",[2]点数換算表!$B$14,IF(X62="準優勝",[2]点数換算表!$C$14,IF(X62="ベスト4",[2]点数換算表!$D$14,[2]点数換算表!$E$14))))</f>
        <v>0</v>
      </c>
      <c r="Z62" s="24"/>
      <c r="AA62" s="13">
        <f>IF(Z62="",0,IF(Z62="優勝",[2]点数換算表!$B$15,IF(Z62="準優勝",[2]点数換算表!$C$15,IF(Z62="ベスト4",[2]点数換算表!$D$15,IF(Z62="ベスト8",[2]点数換算表!$E$15,IF(Z62="ベスト16",[2]点数換算表!$F$15,""))))))</f>
        <v>0</v>
      </c>
      <c r="AB62" s="24"/>
      <c r="AC62" s="13">
        <f>IF(AB62="",0,IF(AB62="優勝",[2]点数換算表!$B$16,IF(AB62="準優勝",[2]点数換算表!$C$16,IF(AB62="ベスト4",[2]点数換算表!$D$16,IF(AB62="ベスト8",[2]点数換算表!$E$16,IF(AB62="ベスト16",[2]点数換算表!$F$16,IF(AB62="ベスト32",[2]点数換算表!$G$16,"")))))))</f>
        <v>0</v>
      </c>
      <c r="AD62" s="24"/>
      <c r="AE62" s="13">
        <f>IF(AD62="",0,IF(AD62="優勝",[2]点数換算表!$B$17,IF(AD62="準優勝",[2]点数換算表!$C$17,IF(AD62="ベスト4",[2]点数換算表!$D$17,IF(AD62="ベスト8",[2]点数換算表!$E$17,IF(AD62="ベスト16",[2]点数換算表!$F$17,IF(AD62="ベスト32",[2]点数換算表!$G$17,"")))))))</f>
        <v>0</v>
      </c>
      <c r="AF62" s="15"/>
      <c r="AG62" s="13">
        <f>IF(AF62="",0,IF(AF62="優勝",[2]点数換算表!$B$18,IF(AF62="準優勝",[2]点数換算表!$C$18,IF(AF62="ベスト4",[2]点数換算表!$D$18,IF(AF62="ベスト8",[2]点数換算表!$E$18,[2]点数換算表!$F$18)))))</f>
        <v>0</v>
      </c>
      <c r="AH62" s="15"/>
      <c r="AI62" s="13">
        <f>IF(AH62="",0,IF(AH62="優勝",[2]点数換算表!$B$19,IF(AH62="準優勝",[2]点数換算表!$C$19,IF(AH62="ベスト4",[2]点数換算表!$D$19,IF(AH62="ベスト8",[2]点数換算表!$E$19,[2]点数換算表!$F$19)))))</f>
        <v>0</v>
      </c>
    </row>
    <row r="63" spans="1:35">
      <c r="A63" s="13">
        <v>60</v>
      </c>
      <c r="B63" s="24" t="s">
        <v>308</v>
      </c>
      <c r="C63" s="24" t="s">
        <v>291</v>
      </c>
      <c r="D63" s="24">
        <v>3</v>
      </c>
      <c r="E63" s="20" t="s">
        <v>289</v>
      </c>
      <c r="F63" s="27" t="s">
        <v>540</v>
      </c>
      <c r="G63" s="13">
        <f t="shared" si="1"/>
        <v>108</v>
      </c>
      <c r="H63" s="15"/>
      <c r="I63" s="13">
        <f>IF(H63="",0,IF(H63="優勝",[2]点数換算表!$B$2,IF(H63="準優勝",[2]点数換算表!$C$2,IF(H63="ベスト4",[2]点数換算表!$D$2,[2]点数換算表!$E$2))))</f>
        <v>0</v>
      </c>
      <c r="J63" s="15"/>
      <c r="K63" s="13">
        <f>IF(J63="",0,IF(J63="優勝",[2]点数換算表!$B$3,IF(J63="準優勝",[2]点数換算表!$C$3,IF(J63="ベスト4",[2]点数換算表!$D$3,[2]点数換算表!$E$3))))</f>
        <v>0</v>
      </c>
      <c r="L63" s="24" t="s">
        <v>6</v>
      </c>
      <c r="M63" s="13">
        <f>IF(L63="",0,IF(L63="優勝",[2]点数換算表!$B$4,IF(L63="準優勝",[2]点数換算表!$C$4,IF(L63="ベスト4",[2]点数換算表!$D$4,IF(L63="ベスト8",[2]点数換算表!$E$4,IF(L63="ベスト16",[2]点数換算表!$F$4,""))))))</f>
        <v>60</v>
      </c>
      <c r="N63" s="24"/>
      <c r="O63" s="13">
        <f>IF(N63="",0,IF(N63="優勝",[2]点数換算表!$B$5,IF(N63="準優勝",[2]点数換算表!$C$5,IF(N63="ベスト4",[2]点数換算表!$D$5,IF(N63="ベスト8",[2]点数換算表!$E$5,IF(N63="ベスト16",[2]点数換算表!$F$5,IF(N63="ベスト32",[2]点数換算表!$G$5,"")))))))</f>
        <v>0</v>
      </c>
      <c r="P63" s="24"/>
      <c r="Q63" s="13">
        <f>IF(P63="",0,IF(P63="優勝",[2]点数換算表!$B$6,IF(P63="準優勝",[2]点数換算表!$C$6,IF(P63="ベスト4",[2]点数換算表!$D$6,IF(P63="ベスト8",[2]点数換算表!$E$6,IF(P63="ベスト16",[2]点数換算表!$F$6,IF(P63="ベスト32",[2]点数換算表!$G$6,"")))))))</f>
        <v>0</v>
      </c>
      <c r="R63" s="15"/>
      <c r="S63" s="13">
        <f>IF(R63="",0,IF(R63="優勝",[2]点数換算表!$B$7,IF(R63="準優勝",[2]点数換算表!$C$7,IF(R63="ベスト4",[2]点数換算表!$D$7,IF(R63="ベスト8",[2]点数換算表!$E$7,[2]点数換算表!$F$7)))))</f>
        <v>0</v>
      </c>
      <c r="T63" s="15"/>
      <c r="U63" s="13">
        <f>IF(T63="",0,IF(T63="優勝",[2]点数換算表!$B$8,IF(T63="準優勝",[2]点数換算表!$C$8,IF(T63="ベスト4",[2]点数換算表!$D$8,IF(T63="ベスト8",[2]点数換算表!$E$8,[2]点数換算表!$F$8)))))</f>
        <v>0</v>
      </c>
      <c r="V63" s="15"/>
      <c r="W63" s="13">
        <f>IF(V63="",0,IF(V63="優勝",[2]点数換算表!$B$13,IF(V63="準優勝",[2]点数換算表!$C$13,IF(V63="ベスト4",[2]点数換算表!$D$13,[2]点数換算表!$E$13))))</f>
        <v>0</v>
      </c>
      <c r="X63" s="15"/>
      <c r="Y63" s="13">
        <f>IF(X63="",0,IF(X63="優勝",[2]点数換算表!$B$14,IF(X63="準優勝",[2]点数換算表!$C$14,IF(X63="ベスト4",[2]点数換算表!$D$14,[2]点数換算表!$E$14))))</f>
        <v>0</v>
      </c>
      <c r="Z63" s="24" t="s">
        <v>6</v>
      </c>
      <c r="AA63" s="13">
        <f>IF(Z63="",0,IF(Z63="優勝",[2]点数換算表!$B$15,IF(Z63="準優勝",[2]点数換算表!$C$15,IF(Z63="ベスト4",[2]点数換算表!$D$15,IF(Z63="ベスト8",[2]点数換算表!$E$15,IF(Z63="ベスト16",[2]点数換算表!$F$15,""))))))</f>
        <v>48</v>
      </c>
      <c r="AB63" s="24"/>
      <c r="AC63" s="13">
        <f>IF(AB63="",0,IF(AB63="優勝",[2]点数換算表!$B$16,IF(AB63="準優勝",[2]点数換算表!$C$16,IF(AB63="ベスト4",[2]点数換算表!$D$16,IF(AB63="ベスト8",[2]点数換算表!$E$16,IF(AB63="ベスト16",[2]点数換算表!$F$16,IF(AB63="ベスト32",[2]点数換算表!$G$16,"")))))))</f>
        <v>0</v>
      </c>
      <c r="AD63" s="24"/>
      <c r="AE63" s="13">
        <f>IF(AD63="",0,IF(AD63="優勝",[2]点数換算表!$B$17,IF(AD63="準優勝",[2]点数換算表!$C$17,IF(AD63="ベスト4",[2]点数換算表!$D$17,IF(AD63="ベスト8",[2]点数換算表!$E$17,IF(AD63="ベスト16",[2]点数換算表!$F$17,IF(AD63="ベスト32",[2]点数換算表!$G$17,"")))))))</f>
        <v>0</v>
      </c>
      <c r="AF63" s="15"/>
      <c r="AG63" s="13">
        <f>IF(AF63="",0,IF(AF63="優勝",[2]点数換算表!$B$18,IF(AF63="準優勝",[2]点数換算表!$C$18,IF(AF63="ベスト4",[2]点数換算表!$D$18,IF(AF63="ベスト8",[2]点数換算表!$E$18,[2]点数換算表!$F$18)))))</f>
        <v>0</v>
      </c>
      <c r="AH63" s="15"/>
      <c r="AI63" s="13">
        <f>IF(AH63="",0,IF(AH63="優勝",[2]点数換算表!$B$19,IF(AH63="準優勝",[2]点数換算表!$C$19,IF(AH63="ベスト4",[2]点数換算表!$D$19,IF(AH63="ベスト8",[2]点数換算表!$E$19,[2]点数換算表!$F$19)))))</f>
        <v>0</v>
      </c>
    </row>
    <row r="64" spans="1:35">
      <c r="A64" s="13">
        <v>61</v>
      </c>
      <c r="B64" s="24" t="s">
        <v>262</v>
      </c>
      <c r="C64" s="24" t="s">
        <v>253</v>
      </c>
      <c r="D64" s="24">
        <v>2</v>
      </c>
      <c r="E64" s="19" t="s">
        <v>250</v>
      </c>
      <c r="F64" s="27" t="s">
        <v>540</v>
      </c>
      <c r="G64" s="13">
        <f t="shared" si="1"/>
        <v>108</v>
      </c>
      <c r="H64" s="15"/>
      <c r="I64" s="13">
        <f>IF(H64="",0,IF(H64="優勝",[2]点数換算表!$B$2,IF(H64="準優勝",[2]点数換算表!$C$2,IF(H64="ベスト4",[2]点数換算表!$D$2,[2]点数換算表!$E$2))))</f>
        <v>0</v>
      </c>
      <c r="J64" s="15"/>
      <c r="K64" s="13">
        <f>IF(J64="",0,IF(J64="優勝",[2]点数換算表!$B$3,IF(J64="準優勝",[2]点数換算表!$C$3,IF(J64="ベスト4",[2]点数換算表!$D$3,[2]点数換算表!$E$3))))</f>
        <v>0</v>
      </c>
      <c r="L64" s="24" t="s">
        <v>6</v>
      </c>
      <c r="M64" s="13">
        <f>IF(L64="",0,IF(L64="優勝",[2]点数換算表!$B$4,IF(L64="準優勝",[2]点数換算表!$C$4,IF(L64="ベスト4",[2]点数換算表!$D$4,IF(L64="ベスト8",[2]点数換算表!$E$4,IF(L64="ベスト16",[2]点数換算表!$F$4,""))))))</f>
        <v>60</v>
      </c>
      <c r="N64" s="24"/>
      <c r="O64" s="13">
        <f>IF(N64="",0,IF(N64="優勝",[2]点数換算表!$B$5,IF(N64="準優勝",[2]点数換算表!$C$5,IF(N64="ベスト4",[2]点数換算表!$D$5,IF(N64="ベスト8",[2]点数換算表!$E$5,IF(N64="ベスト16",[2]点数換算表!$F$5,IF(N64="ベスト32",[2]点数換算表!$G$5,"")))))))</f>
        <v>0</v>
      </c>
      <c r="P64" s="24"/>
      <c r="Q64" s="13">
        <f>IF(P64="",0,IF(P64="優勝",[2]点数換算表!$B$6,IF(P64="準優勝",[2]点数換算表!$C$6,IF(P64="ベスト4",[2]点数換算表!$D$6,IF(P64="ベスト8",[2]点数換算表!$E$6,IF(P64="ベスト16",[2]点数換算表!$F$6,IF(P64="ベスト32",[2]点数換算表!$G$6,"")))))))</f>
        <v>0</v>
      </c>
      <c r="R64" s="15"/>
      <c r="S64" s="13">
        <f>IF(R64="",0,IF(R64="優勝",[2]点数換算表!$B$7,IF(R64="準優勝",[2]点数換算表!$C$7,IF(R64="ベスト4",[2]点数換算表!$D$7,IF(R64="ベスト8",[2]点数換算表!$E$7,[2]点数換算表!$F$7)))))</f>
        <v>0</v>
      </c>
      <c r="T64" s="15"/>
      <c r="U64" s="13">
        <f>IF(T64="",0,IF(T64="優勝",[2]点数換算表!$B$8,IF(T64="準優勝",[2]点数換算表!$C$8,IF(T64="ベスト4",[2]点数換算表!$D$8,IF(T64="ベスト8",[2]点数換算表!$E$8,[2]点数換算表!$F$8)))))</f>
        <v>0</v>
      </c>
      <c r="V64" s="15"/>
      <c r="W64" s="13">
        <f>IF(V64="",0,IF(V64="優勝",[2]点数換算表!$B$13,IF(V64="準優勝",[2]点数換算表!$C$13,IF(V64="ベスト4",[2]点数換算表!$D$13,[2]点数換算表!$E$13))))</f>
        <v>0</v>
      </c>
      <c r="X64" s="15"/>
      <c r="Y64" s="13">
        <f>IF(X64="",0,IF(X64="優勝",[2]点数換算表!$B$14,IF(X64="準優勝",[2]点数換算表!$C$14,IF(X64="ベスト4",[2]点数換算表!$D$14,[2]点数換算表!$E$14))))</f>
        <v>0</v>
      </c>
      <c r="Z64" s="24" t="s">
        <v>6</v>
      </c>
      <c r="AA64" s="13">
        <f>IF(Z64="",0,IF(Z64="優勝",[2]点数換算表!$B$15,IF(Z64="準優勝",[2]点数換算表!$C$15,IF(Z64="ベスト4",[2]点数換算表!$D$15,IF(Z64="ベスト8",[2]点数換算表!$E$15,IF(Z64="ベスト16",[2]点数換算表!$F$15,""))))))</f>
        <v>48</v>
      </c>
      <c r="AB64" s="24"/>
      <c r="AC64" s="13">
        <f>IF(AB64="",0,IF(AB64="優勝",[2]点数換算表!$B$16,IF(AB64="準優勝",[2]点数換算表!$C$16,IF(AB64="ベスト4",[2]点数換算表!$D$16,IF(AB64="ベスト8",[2]点数換算表!$E$16,IF(AB64="ベスト16",[2]点数換算表!$F$16,IF(AB64="ベスト32",[2]点数換算表!$G$16,"")))))))</f>
        <v>0</v>
      </c>
      <c r="AD64" s="24"/>
      <c r="AE64" s="13">
        <f>IF(AD64="",0,IF(AD64="優勝",[2]点数換算表!$B$17,IF(AD64="準優勝",[2]点数換算表!$C$17,IF(AD64="ベスト4",[2]点数換算表!$D$17,IF(AD64="ベスト8",[2]点数換算表!$E$17,IF(AD64="ベスト16",[2]点数換算表!$F$17,IF(AD64="ベスト32",[2]点数換算表!$G$17,"")))))))</f>
        <v>0</v>
      </c>
      <c r="AF64" s="15"/>
      <c r="AG64" s="13">
        <f>IF(AF64="",0,IF(AF64="優勝",[2]点数換算表!$B$18,IF(AF64="準優勝",[2]点数換算表!$C$18,IF(AF64="ベスト4",[2]点数換算表!$D$18,IF(AF64="ベスト8",[2]点数換算表!$E$18,[2]点数換算表!$F$18)))))</f>
        <v>0</v>
      </c>
      <c r="AH64" s="15"/>
      <c r="AI64" s="13">
        <f>IF(AH64="",0,IF(AH64="優勝",[2]点数換算表!$B$19,IF(AH64="準優勝",[2]点数換算表!$C$19,IF(AH64="ベスト4",[2]点数換算表!$D$19,IF(AH64="ベスト8",[2]点数換算表!$E$19,[2]点数換算表!$F$19)))))</f>
        <v>0</v>
      </c>
    </row>
    <row r="65" spans="1:35">
      <c r="A65" s="13">
        <v>62</v>
      </c>
      <c r="B65" s="24" t="s">
        <v>234</v>
      </c>
      <c r="C65" s="24" t="s">
        <v>186</v>
      </c>
      <c r="D65" s="24">
        <v>2</v>
      </c>
      <c r="E65" s="18" t="s">
        <v>179</v>
      </c>
      <c r="F65" s="27" t="s">
        <v>540</v>
      </c>
      <c r="G65" s="13">
        <f t="shared" si="1"/>
        <v>106</v>
      </c>
      <c r="H65" s="15"/>
      <c r="I65" s="13">
        <f>IF(H65="",0,IF(H65="優勝",[2]点数換算表!$B$2,IF(H65="準優勝",[2]点数換算表!$C$2,IF(H65="ベスト4",[2]点数換算表!$D$2,[2]点数換算表!$E$2))))</f>
        <v>0</v>
      </c>
      <c r="J65" s="15"/>
      <c r="K65" s="13">
        <f>IF(J65="",0,IF(J65="優勝",[2]点数換算表!$B$3,IF(J65="準優勝",[2]点数換算表!$C$3,IF(J65="ベスト4",[2]点数換算表!$D$3,[2]点数換算表!$E$3))))</f>
        <v>0</v>
      </c>
      <c r="L65" s="24"/>
      <c r="M65" s="13">
        <f>IF(L65="",0,IF(L65="優勝",[2]点数換算表!$B$4,IF(L65="準優勝",[2]点数換算表!$C$4,IF(L65="ベスト4",[2]点数換算表!$D$4,IF(L65="ベスト8",[2]点数換算表!$E$4,IF(L65="ベスト16",[2]点数換算表!$F$4,""))))))</f>
        <v>0</v>
      </c>
      <c r="N65" s="24" t="s">
        <v>135</v>
      </c>
      <c r="O65" s="13">
        <f>IF(N65="",0,IF(N65="優勝",[2]点数換算表!$B$5,IF(N65="準優勝",[2]点数換算表!$C$5,IF(N65="ベスト4",[2]点数換算表!$D$5,IF(N65="ベスト8",[2]点数換算表!$E$5,IF(N65="ベスト16",[2]点数換算表!$F$5,IF(N65="ベスト32",[2]点数換算表!$G$5,"")))))))</f>
        <v>50</v>
      </c>
      <c r="P65" s="24"/>
      <c r="Q65" s="13">
        <f>IF(P65="",0,IF(P65="優勝",[2]点数換算表!$B$6,IF(P65="準優勝",[2]点数換算表!$C$6,IF(P65="ベスト4",[2]点数換算表!$D$6,IF(P65="ベスト8",[2]点数換算表!$E$6,IF(P65="ベスト16",[2]点数換算表!$F$6,IF(P65="ベスト32",[2]点数換算表!$G$6,"")))))))</f>
        <v>0</v>
      </c>
      <c r="R65" s="15"/>
      <c r="S65" s="13">
        <f>IF(R65="",0,IF(R65="優勝",[2]点数換算表!$B$7,IF(R65="準優勝",[2]点数換算表!$C$7,IF(R65="ベスト4",[2]点数換算表!$D$7,IF(R65="ベスト8",[2]点数換算表!$E$7,[2]点数換算表!$F$7)))))</f>
        <v>0</v>
      </c>
      <c r="T65" s="15"/>
      <c r="U65" s="13">
        <f>IF(T65="",0,IF(T65="優勝",[2]点数換算表!$B$8,IF(T65="準優勝",[2]点数換算表!$C$8,IF(T65="ベスト4",[2]点数換算表!$D$8,IF(T65="ベスト8",[2]点数換算表!$E$8,[2]点数換算表!$F$8)))))</f>
        <v>0</v>
      </c>
      <c r="V65" s="15"/>
      <c r="W65" s="13">
        <f>IF(V65="",0,IF(V65="優勝",[2]点数換算表!$B$13,IF(V65="準優勝",[2]点数換算表!$C$13,IF(V65="ベスト4",[2]点数換算表!$D$13,[2]点数換算表!$E$13))))</f>
        <v>0</v>
      </c>
      <c r="X65" s="15"/>
      <c r="Y65" s="13">
        <f>IF(X65="",0,IF(X65="優勝",[2]点数換算表!$B$14,IF(X65="準優勝",[2]点数換算表!$C$14,IF(X65="ベスト4",[2]点数換算表!$D$14,[2]点数換算表!$E$14))))</f>
        <v>0</v>
      </c>
      <c r="Z65" s="24" t="s">
        <v>7</v>
      </c>
      <c r="AA65" s="13">
        <f>IF(Z65="",0,IF(Z65="優勝",[2]点数換算表!$B$15,IF(Z65="準優勝",[2]点数換算表!$C$15,IF(Z65="ベスト4",[2]点数換算表!$D$15,IF(Z65="ベスト8",[2]点数換算表!$E$15,IF(Z65="ベスト16",[2]点数換算表!$F$15,""))))))</f>
        <v>16</v>
      </c>
      <c r="AB65" s="24" t="s">
        <v>135</v>
      </c>
      <c r="AC65" s="13">
        <f>IF(AB65="",0,IF(AB65="優勝",[2]点数換算表!$B$16,IF(AB65="準優勝",[2]点数換算表!$C$16,IF(AB65="ベスト4",[2]点数換算表!$D$16,IF(AB65="ベスト8",[2]点数換算表!$E$16,IF(AB65="ベスト16",[2]点数換算表!$F$16,IF(AB65="ベスト32",[2]点数換算表!$G$16,"")))))))</f>
        <v>40</v>
      </c>
      <c r="AD65" s="24"/>
      <c r="AE65" s="13">
        <f>IF(AD65="",0,IF(AD65="優勝",[2]点数換算表!$B$17,IF(AD65="準優勝",[2]点数換算表!$C$17,IF(AD65="ベスト4",[2]点数換算表!$D$17,IF(AD65="ベスト8",[2]点数換算表!$E$17,IF(AD65="ベスト16",[2]点数換算表!$F$17,IF(AD65="ベスト32",[2]点数換算表!$G$17,"")))))))</f>
        <v>0</v>
      </c>
      <c r="AF65" s="15"/>
      <c r="AG65" s="13">
        <f>IF(AF65="",0,IF(AF65="優勝",[2]点数換算表!$B$18,IF(AF65="準優勝",[2]点数換算表!$C$18,IF(AF65="ベスト4",[2]点数換算表!$D$18,IF(AF65="ベスト8",[2]点数換算表!$E$18,[2]点数換算表!$F$18)))))</f>
        <v>0</v>
      </c>
      <c r="AH65" s="15"/>
      <c r="AI65" s="13">
        <f>IF(AH65="",0,IF(AH65="優勝",[2]点数換算表!$B$19,IF(AH65="準優勝",[2]点数換算表!$C$19,IF(AH65="ベスト4",[2]点数換算表!$D$19,IF(AH65="ベスト8",[2]点数換算表!$E$19,[2]点数換算表!$F$19)))))</f>
        <v>0</v>
      </c>
    </row>
    <row r="66" spans="1:35">
      <c r="A66" s="13">
        <v>63</v>
      </c>
      <c r="B66" s="13" t="s">
        <v>775</v>
      </c>
      <c r="C66" s="13" t="s">
        <v>137</v>
      </c>
      <c r="D66" s="13">
        <v>1</v>
      </c>
      <c r="E66" s="16" t="s">
        <v>177</v>
      </c>
      <c r="F66" s="26" t="s">
        <v>539</v>
      </c>
      <c r="G66" s="13">
        <f t="shared" si="1"/>
        <v>100</v>
      </c>
      <c r="H66" s="15"/>
      <c r="I66" s="13">
        <f>IF(H66="",0,IF(H66="優勝",[2]点数換算表!$B$2,IF(H66="準優勝",[2]点数換算表!$C$2,IF(H66="ベスト4",[2]点数換算表!$D$2,[2]点数換算表!$E$2))))</f>
        <v>0</v>
      </c>
      <c r="J66" s="15"/>
      <c r="K66" s="13">
        <f>IF(J66="",0,IF(J66="優勝",[2]点数換算表!$B$3,IF(J66="準優勝",[2]点数換算表!$C$3,IF(J66="ベスト4",[2]点数換算表!$D$3,[2]点数換算表!$E$3))))</f>
        <v>0</v>
      </c>
      <c r="L66" s="24"/>
      <c r="M66" s="13">
        <f>IF(L66="",0,IF(L66="優勝",[2]点数換算表!$B$4,IF(L66="準優勝",[2]点数換算表!$C$4,IF(L66="ベスト4",[2]点数換算表!$D$4,IF(L66="ベスト8",[2]点数換算表!$E$4,IF(L66="ベスト16",[2]点数換算表!$F$4,""))))))</f>
        <v>0</v>
      </c>
      <c r="N66" s="24" t="s">
        <v>7</v>
      </c>
      <c r="O66" s="13">
        <f>IF(N66="",0,IF(N66="優勝",[2]点数換算表!$B$5,IF(N66="準優勝",[2]点数換算表!$C$5,IF(N66="ベスト4",[2]点数換算表!$D$5,IF(N66="ベスト8",[2]点数換算表!$E$5,IF(N66="ベスト16",[2]点数換算表!$F$5,IF(N66="ベスト32",[2]点数換算表!$G$5,"")))))))</f>
        <v>100</v>
      </c>
      <c r="P66" s="24"/>
      <c r="Q66" s="13">
        <f>IF(P66="",0,IF(P66="優勝",[2]点数換算表!$B$6,IF(P66="準優勝",[2]点数換算表!$C$6,IF(P66="ベスト4",[2]点数換算表!$D$6,IF(P66="ベスト8",[2]点数換算表!$E$6,IF(P66="ベスト16",[2]点数換算表!$F$6,IF(P66="ベスト32",[2]点数換算表!$G$6,"")))))))</f>
        <v>0</v>
      </c>
      <c r="R66" s="15"/>
      <c r="S66" s="13">
        <f>IF(R66="",0,IF(R66="優勝",[2]点数換算表!$B$7,IF(R66="準優勝",[2]点数換算表!$C$7,IF(R66="ベスト4",[2]点数換算表!$D$7,IF(R66="ベスト8",[2]点数換算表!$E$7,[2]点数換算表!$F$7)))))</f>
        <v>0</v>
      </c>
      <c r="T66" s="15"/>
      <c r="U66" s="13">
        <f>IF(T66="",0,IF(T66="優勝",[2]点数換算表!$B$8,IF(T66="準優勝",[2]点数換算表!$C$8,IF(T66="ベスト4",[2]点数換算表!$D$8,IF(T66="ベスト8",[2]点数換算表!$E$8,[2]点数換算表!$F$8)))))</f>
        <v>0</v>
      </c>
      <c r="V66" s="15"/>
      <c r="W66" s="13">
        <f>IF(V66="",0,IF(V66="優勝",[2]点数換算表!$B$13,IF(V66="準優勝",[2]点数換算表!$C$13,IF(V66="ベスト4",[2]点数換算表!$D$13,[2]点数換算表!$E$13))))</f>
        <v>0</v>
      </c>
      <c r="X66" s="15"/>
      <c r="Y66" s="13">
        <f>IF(X66="",0,IF(X66="優勝",[2]点数換算表!$B$14,IF(X66="準優勝",[2]点数換算表!$C$14,IF(X66="ベスト4",[2]点数換算表!$D$14,[2]点数換算表!$E$14))))</f>
        <v>0</v>
      </c>
      <c r="Z66" s="24"/>
      <c r="AA66" s="13">
        <f>IF(Z66="",0,IF(Z66="優勝",[2]点数換算表!$B$15,IF(Z66="準優勝",[2]点数換算表!$C$15,IF(Z66="ベスト4",[2]点数換算表!$D$15,IF(Z66="ベスト8",[2]点数換算表!$E$15,IF(Z66="ベスト16",[2]点数換算表!$F$15,""))))))</f>
        <v>0</v>
      </c>
      <c r="AB66" s="24"/>
      <c r="AC66" s="13">
        <f>IF(AB66="",0,IF(AB66="優勝",[2]点数換算表!$B$16,IF(AB66="準優勝",[2]点数換算表!$C$16,IF(AB66="ベスト4",[2]点数換算表!$D$16,IF(AB66="ベスト8",[2]点数換算表!$E$16,IF(AB66="ベスト16",[2]点数換算表!$F$16,IF(AB66="ベスト32",[2]点数換算表!$G$16,"")))))))</f>
        <v>0</v>
      </c>
      <c r="AD66" s="24"/>
      <c r="AE66" s="13">
        <f>IF(AD66="",0,IF(AD66="優勝",[2]点数換算表!$B$17,IF(AD66="準優勝",[2]点数換算表!$C$17,IF(AD66="ベスト4",[2]点数換算表!$D$17,IF(AD66="ベスト8",[2]点数換算表!$E$17,IF(AD66="ベスト16",[2]点数換算表!$F$17,IF(AD66="ベスト32",[2]点数換算表!$G$17,"")))))))</f>
        <v>0</v>
      </c>
      <c r="AF66" s="15"/>
      <c r="AG66" s="13">
        <f>IF(AF66="",0,IF(AF66="優勝",[2]点数換算表!$B$18,IF(AF66="準優勝",[2]点数換算表!$C$18,IF(AF66="ベスト4",[2]点数換算表!$D$18,IF(AF66="ベスト8",[2]点数換算表!$E$18,[2]点数換算表!$F$18)))))</f>
        <v>0</v>
      </c>
      <c r="AH66" s="15"/>
      <c r="AI66" s="13">
        <f>IF(AH66="",0,IF(AH66="優勝",[2]点数換算表!$B$19,IF(AH66="準優勝",[2]点数換算表!$C$19,IF(AH66="ベスト4",[2]点数換算表!$D$19,IF(AH66="ベスト8",[2]点数換算表!$E$19,[2]点数換算表!$F$19)))))</f>
        <v>0</v>
      </c>
    </row>
    <row r="67" spans="1:35">
      <c r="A67" s="13">
        <v>64</v>
      </c>
      <c r="B67" s="13" t="s">
        <v>776</v>
      </c>
      <c r="C67" s="13" t="s">
        <v>752</v>
      </c>
      <c r="D67" s="13">
        <v>3</v>
      </c>
      <c r="E67" s="16" t="s">
        <v>177</v>
      </c>
      <c r="F67" s="26" t="s">
        <v>539</v>
      </c>
      <c r="G67" s="13">
        <f t="shared" si="1"/>
        <v>100</v>
      </c>
      <c r="H67" s="15"/>
      <c r="I67" s="13">
        <f>IF(H67="",0,IF(H67="優勝",[2]点数換算表!$B$2,IF(H67="準優勝",[2]点数換算表!$C$2,IF(H67="ベスト4",[2]点数換算表!$D$2,[2]点数換算表!$E$2))))</f>
        <v>0</v>
      </c>
      <c r="J67" s="15"/>
      <c r="K67" s="13">
        <f>IF(J67="",0,IF(J67="優勝",[2]点数換算表!$B$3,IF(J67="準優勝",[2]点数換算表!$C$3,IF(J67="ベスト4",[2]点数換算表!$D$3,[2]点数換算表!$E$3))))</f>
        <v>0</v>
      </c>
      <c r="L67" s="24"/>
      <c r="M67" s="13">
        <f>IF(L67="",0,IF(L67="優勝",[2]点数換算表!$B$4,IF(L67="準優勝",[2]点数換算表!$C$4,IF(L67="ベスト4",[2]点数換算表!$D$4,IF(L67="ベスト8",[2]点数換算表!$E$4,IF(L67="ベスト16",[2]点数換算表!$F$4,""))))))</f>
        <v>0</v>
      </c>
      <c r="N67" s="24" t="s">
        <v>7</v>
      </c>
      <c r="O67" s="13">
        <f>IF(N67="",0,IF(N67="優勝",[2]点数換算表!$B$5,IF(N67="準優勝",[2]点数換算表!$C$5,IF(N67="ベスト4",[2]点数換算表!$D$5,IF(N67="ベスト8",[2]点数換算表!$E$5,IF(N67="ベスト16",[2]点数換算表!$F$5,IF(N67="ベスト32",[2]点数換算表!$G$5,"")))))))</f>
        <v>100</v>
      </c>
      <c r="P67" s="24"/>
      <c r="Q67" s="13">
        <f>IF(P67="",0,IF(P67="優勝",[2]点数換算表!$B$6,IF(P67="準優勝",[2]点数換算表!$C$6,IF(P67="ベスト4",[2]点数換算表!$D$6,IF(P67="ベスト8",[2]点数換算表!$E$6,IF(P67="ベスト16",[2]点数換算表!$F$6,IF(P67="ベスト32",[2]点数換算表!$G$6,"")))))))</f>
        <v>0</v>
      </c>
      <c r="R67" s="15"/>
      <c r="S67" s="13">
        <f>IF(R67="",0,IF(R67="優勝",[2]点数換算表!$B$7,IF(R67="準優勝",[2]点数換算表!$C$7,IF(R67="ベスト4",[2]点数換算表!$D$7,IF(R67="ベスト8",[2]点数換算表!$E$7,[2]点数換算表!$F$7)))))</f>
        <v>0</v>
      </c>
      <c r="T67" s="15"/>
      <c r="U67" s="13">
        <f>IF(T67="",0,IF(T67="優勝",[2]点数換算表!$B$8,IF(T67="準優勝",[2]点数換算表!$C$8,IF(T67="ベスト4",[2]点数換算表!$D$8,IF(T67="ベスト8",[2]点数換算表!$E$8,[2]点数換算表!$F$8)))))</f>
        <v>0</v>
      </c>
      <c r="V67" s="15"/>
      <c r="W67" s="13">
        <f>IF(V67="",0,IF(V67="優勝",[2]点数換算表!$B$13,IF(V67="準優勝",[2]点数換算表!$C$13,IF(V67="ベスト4",[2]点数換算表!$D$13,[2]点数換算表!$E$13))))</f>
        <v>0</v>
      </c>
      <c r="X67" s="15"/>
      <c r="Y67" s="13">
        <f>IF(X67="",0,IF(X67="優勝",[2]点数換算表!$B$14,IF(X67="準優勝",[2]点数換算表!$C$14,IF(X67="ベスト4",[2]点数換算表!$D$14,[2]点数換算表!$E$14))))</f>
        <v>0</v>
      </c>
      <c r="Z67" s="24"/>
      <c r="AA67" s="13">
        <f>IF(Z67="",0,IF(Z67="優勝",[2]点数換算表!$B$15,IF(Z67="準優勝",[2]点数換算表!$C$15,IF(Z67="ベスト4",[2]点数換算表!$D$15,IF(Z67="ベスト8",[2]点数換算表!$E$15,IF(Z67="ベスト16",[2]点数換算表!$F$15,""))))))</f>
        <v>0</v>
      </c>
      <c r="AB67" s="24"/>
      <c r="AC67" s="13">
        <f>IF(AB67="",0,IF(AB67="優勝",[2]点数換算表!$B$16,IF(AB67="準優勝",[2]点数換算表!$C$16,IF(AB67="ベスト4",[2]点数換算表!$D$16,IF(AB67="ベスト8",[2]点数換算表!$E$16,IF(AB67="ベスト16",[2]点数換算表!$F$16,IF(AB67="ベスト32",[2]点数換算表!$G$16,"")))))))</f>
        <v>0</v>
      </c>
      <c r="AD67" s="24"/>
      <c r="AE67" s="13">
        <f>IF(AD67="",0,IF(AD67="優勝",[2]点数換算表!$B$17,IF(AD67="準優勝",[2]点数換算表!$C$17,IF(AD67="ベスト4",[2]点数換算表!$D$17,IF(AD67="ベスト8",[2]点数換算表!$E$17,IF(AD67="ベスト16",[2]点数換算表!$F$17,IF(AD67="ベスト32",[2]点数換算表!$G$17,"")))))))</f>
        <v>0</v>
      </c>
      <c r="AF67" s="15"/>
      <c r="AG67" s="13">
        <f>IF(AF67="",0,IF(AF67="優勝",[2]点数換算表!$B$18,IF(AF67="準優勝",[2]点数換算表!$C$18,IF(AF67="ベスト4",[2]点数換算表!$D$18,IF(AF67="ベスト8",[2]点数換算表!$E$18,[2]点数換算表!$F$18)))))</f>
        <v>0</v>
      </c>
      <c r="AH67" s="15"/>
      <c r="AI67" s="13">
        <f>IF(AH67="",0,IF(AH67="優勝",[2]点数換算表!$B$19,IF(AH67="準優勝",[2]点数換算表!$C$19,IF(AH67="ベスト4",[2]点数換算表!$D$19,IF(AH67="ベスト8",[2]点数換算表!$E$19,[2]点数換算表!$F$19)))))</f>
        <v>0</v>
      </c>
    </row>
    <row r="68" spans="1:35">
      <c r="A68" s="13">
        <v>65</v>
      </c>
      <c r="B68" s="24" t="s">
        <v>385</v>
      </c>
      <c r="C68" s="24" t="s">
        <v>332</v>
      </c>
      <c r="D68" s="24">
        <v>2</v>
      </c>
      <c r="E68" s="21" t="s">
        <v>333</v>
      </c>
      <c r="F68" s="27" t="s">
        <v>540</v>
      </c>
      <c r="G68" s="13">
        <f t="shared" si="1"/>
        <v>96</v>
      </c>
      <c r="H68" s="15"/>
      <c r="I68" s="13">
        <f>IF(H68="",0,IF(H68="優勝",[2]点数換算表!$B$2,IF(H68="準優勝",[2]点数換算表!$C$2,IF(H68="ベスト4",[2]点数換算表!$D$2,[2]点数換算表!$E$2))))</f>
        <v>0</v>
      </c>
      <c r="J68" s="15"/>
      <c r="K68" s="13">
        <f>IF(J68="",0,IF(J68="優勝",[2]点数換算表!$B$3,IF(J68="準優勝",[2]点数換算表!$C$3,IF(J68="ベスト4",[2]点数換算表!$D$3,[2]点数換算表!$E$3))))</f>
        <v>0</v>
      </c>
      <c r="L68" s="24"/>
      <c r="M68" s="13">
        <f>IF(L68="",0,IF(L68="優勝",[2]点数換算表!$B$4,IF(L68="準優勝",[2]点数換算表!$C$4,IF(L68="ベスト4",[2]点数換算表!$D$4,IF(L68="ベスト8",[2]点数換算表!$E$4,IF(L68="ベスト16",[2]点数換算表!$F$4,""))))))</f>
        <v>0</v>
      </c>
      <c r="N68" s="24"/>
      <c r="O68" s="13">
        <f>IF(N68="",0,IF(N68="優勝",[2]点数換算表!$B$5,IF(N68="準優勝",[2]点数換算表!$C$5,IF(N68="ベスト4",[2]点数換算表!$D$5,IF(N68="ベスト8",[2]点数換算表!$E$5,IF(N68="ベスト16",[2]点数換算表!$F$5,IF(N68="ベスト32",[2]点数換算表!$G$5,"")))))))</f>
        <v>0</v>
      </c>
      <c r="P68" s="24"/>
      <c r="Q68" s="13">
        <f>IF(P68="",0,IF(P68="優勝",[2]点数換算表!$B$6,IF(P68="準優勝",[2]点数換算表!$C$6,IF(P68="ベスト4",[2]点数換算表!$D$6,IF(P68="ベスト8",[2]点数換算表!$E$6,IF(P68="ベスト16",[2]点数換算表!$F$6,IF(P68="ベスト32",[2]点数換算表!$G$6,"")))))))</f>
        <v>0</v>
      </c>
      <c r="R68" s="15"/>
      <c r="S68" s="13">
        <f>IF(R68="",0,IF(R68="優勝",[2]点数換算表!$B$7,IF(R68="準優勝",[2]点数換算表!$C$7,IF(R68="ベスト4",[2]点数換算表!$D$7,IF(R68="ベスト8",[2]点数換算表!$E$7,[2]点数換算表!$F$7)))))</f>
        <v>0</v>
      </c>
      <c r="T68" s="15"/>
      <c r="U68" s="13">
        <f>IF(T68="",0,IF(T68="優勝",[2]点数換算表!$B$8,IF(T68="準優勝",[2]点数換算表!$C$8,IF(T68="ベスト4",[2]点数換算表!$D$8,IF(T68="ベスト8",[2]点数換算表!$E$8,[2]点数換算表!$F$8)))))</f>
        <v>0</v>
      </c>
      <c r="V68" s="15"/>
      <c r="W68" s="13">
        <f>IF(V68="",0,IF(V68="優勝",[2]点数換算表!$B$13,IF(V68="準優勝",[2]点数換算表!$C$13,IF(V68="ベスト4",[2]点数換算表!$D$13,[2]点数換算表!$E$13))))</f>
        <v>0</v>
      </c>
      <c r="X68" s="15"/>
      <c r="Y68" s="13">
        <f>IF(X68="",0,IF(X68="優勝",[2]点数換算表!$B$14,IF(X68="準優勝",[2]点数換算表!$C$14,IF(X68="ベスト4",[2]点数換算表!$D$14,[2]点数換算表!$E$14))))</f>
        <v>0</v>
      </c>
      <c r="Z68" s="24" t="s">
        <v>7</v>
      </c>
      <c r="AA68" s="13">
        <f>IF(Z68="",0,IF(Z68="優勝",[2]点数換算表!$B$15,IF(Z68="準優勝",[2]点数換算表!$C$15,IF(Z68="ベスト4",[2]点数換算表!$D$15,IF(Z68="ベスト8",[2]点数換算表!$E$15,IF(Z68="ベスト16",[2]点数換算表!$F$15,""))))))</f>
        <v>16</v>
      </c>
      <c r="AB68" s="24" t="s">
        <v>7</v>
      </c>
      <c r="AC68" s="13">
        <f>IF(AB68="",0,IF(AB68="優勝",[2]点数換算表!$B$16,IF(AB68="準優勝",[2]点数換算表!$C$16,IF(AB68="ベスト4",[2]点数換算表!$D$16,IF(AB68="ベスト8",[2]点数換算表!$E$16,IF(AB68="ベスト16",[2]点数換算表!$F$16,IF(AB68="ベスト32",[2]点数換算表!$G$16,"")))))))</f>
        <v>80</v>
      </c>
      <c r="AD68" s="24"/>
      <c r="AE68" s="13">
        <f>IF(AD68="",0,IF(AD68="優勝",[2]点数換算表!$B$17,IF(AD68="準優勝",[2]点数換算表!$C$17,IF(AD68="ベスト4",[2]点数換算表!$D$17,IF(AD68="ベスト8",[2]点数換算表!$E$17,IF(AD68="ベスト16",[2]点数換算表!$F$17,IF(AD68="ベスト32",[2]点数換算表!$G$17,"")))))))</f>
        <v>0</v>
      </c>
      <c r="AF68" s="15"/>
      <c r="AG68" s="13">
        <f>IF(AF68="",0,IF(AF68="優勝",[2]点数換算表!$B$18,IF(AF68="準優勝",[2]点数換算表!$C$18,IF(AF68="ベスト4",[2]点数換算表!$D$18,IF(AF68="ベスト8",[2]点数換算表!$E$18,[2]点数換算表!$F$18)))))</f>
        <v>0</v>
      </c>
      <c r="AH68" s="15"/>
      <c r="AI68" s="13">
        <f>IF(AH68="",0,IF(AH68="優勝",[2]点数換算表!$B$19,IF(AH68="準優勝",[2]点数換算表!$C$19,IF(AH68="ベスト4",[2]点数換算表!$D$19,IF(AH68="ベスト8",[2]点数換算表!$E$19,[2]点数換算表!$F$19)))))</f>
        <v>0</v>
      </c>
    </row>
    <row r="69" spans="1:35">
      <c r="A69" s="13">
        <v>66</v>
      </c>
      <c r="B69" s="24" t="s">
        <v>422</v>
      </c>
      <c r="C69" s="24" t="s">
        <v>388</v>
      </c>
      <c r="D69" s="24">
        <v>2</v>
      </c>
      <c r="E69" s="22" t="s">
        <v>389</v>
      </c>
      <c r="F69" s="26" t="s">
        <v>539</v>
      </c>
      <c r="G69" s="13">
        <f t="shared" si="1"/>
        <v>92</v>
      </c>
      <c r="H69" s="15"/>
      <c r="I69" s="13">
        <f>IF(H69="",0,IF(H69="優勝",[2]点数換算表!$B$2,IF(H69="準優勝",[2]点数換算表!$C$2,IF(H69="ベスト4",[2]点数換算表!$D$2,[2]点数換算表!$E$2))))</f>
        <v>0</v>
      </c>
      <c r="J69" s="15"/>
      <c r="K69" s="13">
        <f>IF(J69="",0,IF(J69="優勝",[2]点数換算表!$B$3,IF(J69="準優勝",[2]点数換算表!$C$3,IF(J69="ベスト4",[2]点数換算表!$D$3,[2]点数換算表!$E$3))))</f>
        <v>0</v>
      </c>
      <c r="L69" s="24" t="s">
        <v>6</v>
      </c>
      <c r="M69" s="13">
        <f>IF(L69="",0,IF(L69="優勝",[2]点数換算表!$B$4,IF(L69="準優勝",[2]点数換算表!$C$4,IF(L69="ベスト4",[2]点数換算表!$D$4,IF(L69="ベスト8",[2]点数換算表!$E$4,IF(L69="ベスト16",[2]点数換算表!$F$4,""))))))</f>
        <v>60</v>
      </c>
      <c r="N69" s="24"/>
      <c r="O69" s="13">
        <f>IF(N69="",0,IF(N69="優勝",[2]点数換算表!$B$5,IF(N69="準優勝",[2]点数換算表!$C$5,IF(N69="ベスト4",[2]点数換算表!$D$5,IF(N69="ベスト8",[2]点数換算表!$E$5,IF(N69="ベスト16",[2]点数換算表!$F$5,IF(N69="ベスト32",[2]点数換算表!$G$5,"")))))))</f>
        <v>0</v>
      </c>
      <c r="P69" s="24"/>
      <c r="Q69" s="13">
        <f>IF(P69="",0,IF(P69="優勝",[2]点数換算表!$B$6,IF(P69="準優勝",[2]点数換算表!$C$6,IF(P69="ベスト4",[2]点数換算表!$D$6,IF(P69="ベスト8",[2]点数換算表!$E$6,IF(P69="ベスト16",[2]点数換算表!$F$6,IF(P69="ベスト32",[2]点数換算表!$G$6,"")))))))</f>
        <v>0</v>
      </c>
      <c r="R69" s="15"/>
      <c r="S69" s="13">
        <f>IF(R69="",0,IF(R69="優勝",[2]点数換算表!$B$7,IF(R69="準優勝",[2]点数換算表!$C$7,IF(R69="ベスト4",[2]点数換算表!$D$7,IF(R69="ベスト8",[2]点数換算表!$E$7,[2]点数換算表!$F$7)))))</f>
        <v>0</v>
      </c>
      <c r="T69" s="15"/>
      <c r="U69" s="13">
        <f>IF(T69="",0,IF(T69="優勝",[2]点数換算表!$B$8,IF(T69="準優勝",[2]点数換算表!$C$8,IF(T69="ベスト4",[2]点数換算表!$D$8,IF(T69="ベスト8",[2]点数換算表!$E$8,[2]点数換算表!$F$8)))))</f>
        <v>0</v>
      </c>
      <c r="V69" s="15"/>
      <c r="W69" s="13">
        <f>IF(V69="",0,IF(V69="優勝",[2]点数換算表!$B$13,IF(V69="準優勝",[2]点数換算表!$C$13,IF(V69="ベスト4",[2]点数換算表!$D$13,[2]点数換算表!$E$13))))</f>
        <v>0</v>
      </c>
      <c r="X69" s="15"/>
      <c r="Y69" s="13">
        <f>IF(X69="",0,IF(X69="優勝",[2]点数換算表!$B$14,IF(X69="準優勝",[2]点数換算表!$C$14,IF(X69="ベスト4",[2]点数換算表!$D$14,[2]点数換算表!$E$14))))</f>
        <v>0</v>
      </c>
      <c r="Z69" s="24" t="s">
        <v>9</v>
      </c>
      <c r="AA69" s="13">
        <f>IF(Z69="",0,IF(Z69="優勝",[2]点数換算表!$B$15,IF(Z69="準優勝",[2]点数換算表!$C$15,IF(Z69="ベスト4",[2]点数換算表!$D$15,IF(Z69="ベスト8",[2]点数換算表!$E$15,IF(Z69="ベスト16",[2]点数換算表!$F$15,""))))))</f>
        <v>32</v>
      </c>
      <c r="AB69" s="24"/>
      <c r="AC69" s="13">
        <f>IF(AB69="",0,IF(AB69="優勝",[2]点数換算表!$B$16,IF(AB69="準優勝",[2]点数換算表!$C$16,IF(AB69="ベスト4",[2]点数換算表!$D$16,IF(AB69="ベスト8",[2]点数換算表!$E$16,IF(AB69="ベスト16",[2]点数換算表!$F$16,IF(AB69="ベスト32",[2]点数換算表!$G$16,"")))))))</f>
        <v>0</v>
      </c>
      <c r="AD69" s="24"/>
      <c r="AE69" s="13">
        <f>IF(AD69="",0,IF(AD69="優勝",[2]点数換算表!$B$17,IF(AD69="準優勝",[2]点数換算表!$C$17,IF(AD69="ベスト4",[2]点数換算表!$D$17,IF(AD69="ベスト8",[2]点数換算表!$E$17,IF(AD69="ベスト16",[2]点数換算表!$F$17,IF(AD69="ベスト32",[2]点数換算表!$G$17,"")))))))</f>
        <v>0</v>
      </c>
      <c r="AF69" s="15"/>
      <c r="AG69" s="13">
        <f>IF(AF69="",0,IF(AF69="優勝",[2]点数換算表!$B$18,IF(AF69="準優勝",[2]点数換算表!$C$18,IF(AF69="ベスト4",[2]点数換算表!$D$18,IF(AF69="ベスト8",[2]点数換算表!$E$18,[2]点数換算表!$F$18)))))</f>
        <v>0</v>
      </c>
      <c r="AH69" s="15"/>
      <c r="AI69" s="13">
        <f>IF(AH69="",0,IF(AH69="優勝",[2]点数換算表!$B$19,IF(AH69="準優勝",[2]点数換算表!$C$19,IF(AH69="ベスト4",[2]点数換算表!$D$19,IF(AH69="ベスト8",[2]点数換算表!$E$19,[2]点数換算表!$F$19)))))</f>
        <v>0</v>
      </c>
    </row>
    <row r="70" spans="1:35">
      <c r="A70" s="13">
        <v>67</v>
      </c>
      <c r="B70" s="24" t="s">
        <v>451</v>
      </c>
      <c r="C70" s="24" t="s">
        <v>388</v>
      </c>
      <c r="D70" s="24">
        <v>2</v>
      </c>
      <c r="E70" s="22" t="s">
        <v>389</v>
      </c>
      <c r="F70" s="26" t="s">
        <v>539</v>
      </c>
      <c r="G70" s="13">
        <f t="shared" si="1"/>
        <v>92</v>
      </c>
      <c r="H70" s="15"/>
      <c r="I70" s="13">
        <f>IF(H70="",0,IF(H70="優勝",[2]点数換算表!$B$2,IF(H70="準優勝",[2]点数換算表!$C$2,IF(H70="ベスト4",[2]点数換算表!$D$2,[2]点数換算表!$E$2))))</f>
        <v>0</v>
      </c>
      <c r="J70" s="15"/>
      <c r="K70" s="13">
        <f>IF(J70="",0,IF(J70="優勝",[2]点数換算表!$B$3,IF(J70="準優勝",[2]点数換算表!$C$3,IF(J70="ベスト4",[2]点数換算表!$D$3,[2]点数換算表!$E$3))))</f>
        <v>0</v>
      </c>
      <c r="L70" s="24" t="s">
        <v>6</v>
      </c>
      <c r="M70" s="13">
        <f>IF(L70="",0,IF(L70="優勝",[2]点数換算表!$B$4,IF(L70="準優勝",[2]点数換算表!$C$4,IF(L70="ベスト4",[2]点数換算表!$D$4,IF(L70="ベスト8",[2]点数換算表!$E$4,IF(L70="ベスト16",[2]点数換算表!$F$4,""))))))</f>
        <v>60</v>
      </c>
      <c r="N70" s="24"/>
      <c r="O70" s="13">
        <f>IF(N70="",0,IF(N70="優勝",[2]点数換算表!$B$5,IF(N70="準優勝",[2]点数換算表!$C$5,IF(N70="ベスト4",[2]点数換算表!$D$5,IF(N70="ベスト8",[2]点数換算表!$E$5,IF(N70="ベスト16",[2]点数換算表!$F$5,IF(N70="ベスト32",[2]点数換算表!$G$5,"")))))))</f>
        <v>0</v>
      </c>
      <c r="P70" s="24"/>
      <c r="Q70" s="13">
        <f>IF(P70="",0,IF(P70="優勝",[2]点数換算表!$B$6,IF(P70="準優勝",[2]点数換算表!$C$6,IF(P70="ベスト4",[2]点数換算表!$D$6,IF(P70="ベスト8",[2]点数換算表!$E$6,IF(P70="ベスト16",[2]点数換算表!$F$6,IF(P70="ベスト32",[2]点数換算表!$G$6,"")))))))</f>
        <v>0</v>
      </c>
      <c r="R70" s="15"/>
      <c r="S70" s="13">
        <f>IF(R70="",0,IF(R70="優勝",[2]点数換算表!$B$7,IF(R70="準優勝",[2]点数換算表!$C$7,IF(R70="ベスト4",[2]点数換算表!$D$7,IF(R70="ベスト8",[2]点数換算表!$E$7,[2]点数換算表!$F$7)))))</f>
        <v>0</v>
      </c>
      <c r="T70" s="15"/>
      <c r="U70" s="13">
        <f>IF(T70="",0,IF(T70="優勝",[2]点数換算表!$B$8,IF(T70="準優勝",[2]点数換算表!$C$8,IF(T70="ベスト4",[2]点数換算表!$D$8,IF(T70="ベスト8",[2]点数換算表!$E$8,[2]点数換算表!$F$8)))))</f>
        <v>0</v>
      </c>
      <c r="V70" s="15"/>
      <c r="W70" s="13">
        <f>IF(V70="",0,IF(V70="優勝",[2]点数換算表!$B$13,IF(V70="準優勝",[2]点数換算表!$C$13,IF(V70="ベスト4",[2]点数換算表!$D$13,[2]点数換算表!$E$13))))</f>
        <v>0</v>
      </c>
      <c r="X70" s="15"/>
      <c r="Y70" s="13">
        <f>IF(X70="",0,IF(X70="優勝",[2]点数換算表!$B$14,IF(X70="準優勝",[2]点数換算表!$C$14,IF(X70="ベスト4",[2]点数換算表!$D$14,[2]点数換算表!$E$14))))</f>
        <v>0</v>
      </c>
      <c r="Z70" s="24" t="s">
        <v>9</v>
      </c>
      <c r="AA70" s="13">
        <f>IF(Z70="",0,IF(Z70="優勝",[2]点数換算表!$B$15,IF(Z70="準優勝",[2]点数換算表!$C$15,IF(Z70="ベスト4",[2]点数換算表!$D$15,IF(Z70="ベスト8",[2]点数換算表!$E$15,IF(Z70="ベスト16",[2]点数換算表!$F$15,""))))))</f>
        <v>32</v>
      </c>
      <c r="AB70" s="24"/>
      <c r="AC70" s="13">
        <f>IF(AB70="",0,IF(AB70="優勝",[2]点数換算表!$B$16,IF(AB70="準優勝",[2]点数換算表!$C$16,IF(AB70="ベスト4",[2]点数換算表!$D$16,IF(AB70="ベスト8",[2]点数換算表!$E$16,IF(AB70="ベスト16",[2]点数換算表!$F$16,IF(AB70="ベスト32",[2]点数換算表!$G$16,"")))))))</f>
        <v>0</v>
      </c>
      <c r="AD70" s="24"/>
      <c r="AE70" s="13">
        <f>IF(AD70="",0,IF(AD70="優勝",[2]点数換算表!$B$17,IF(AD70="準優勝",[2]点数換算表!$C$17,IF(AD70="ベスト4",[2]点数換算表!$D$17,IF(AD70="ベスト8",[2]点数換算表!$E$17,IF(AD70="ベスト16",[2]点数換算表!$F$17,IF(AD70="ベスト32",[2]点数換算表!$G$17,"")))))))</f>
        <v>0</v>
      </c>
      <c r="AF70" s="15"/>
      <c r="AG70" s="13">
        <f>IF(AF70="",0,IF(AF70="優勝",[2]点数換算表!$B$18,IF(AF70="準優勝",[2]点数換算表!$C$18,IF(AF70="ベスト4",[2]点数換算表!$D$18,IF(AF70="ベスト8",[2]点数換算表!$E$18,[2]点数換算表!$F$18)))))</f>
        <v>0</v>
      </c>
      <c r="AH70" s="15"/>
      <c r="AI70" s="13">
        <f>IF(AH70="",0,IF(AH70="優勝",[2]点数換算表!$B$19,IF(AH70="準優勝",[2]点数換算表!$C$19,IF(AH70="ベスト4",[2]点数換算表!$D$19,IF(AH70="ベスト8",[2]点数換算表!$E$19,[2]点数換算表!$F$19)))))</f>
        <v>0</v>
      </c>
    </row>
    <row r="71" spans="1:35">
      <c r="A71" s="13">
        <v>68</v>
      </c>
      <c r="B71" s="24" t="s">
        <v>278</v>
      </c>
      <c r="C71" s="24" t="s">
        <v>253</v>
      </c>
      <c r="D71" s="24">
        <v>2</v>
      </c>
      <c r="E71" s="19" t="s">
        <v>250</v>
      </c>
      <c r="F71" s="27" t="s">
        <v>540</v>
      </c>
      <c r="G71" s="13">
        <f t="shared" si="1"/>
        <v>92</v>
      </c>
      <c r="H71" s="15"/>
      <c r="I71" s="13">
        <f>IF(H71="",0,IF(H71="優勝",[2]点数換算表!$B$2,IF(H71="準優勝",[2]点数換算表!$C$2,IF(H71="ベスト4",[2]点数換算表!$D$2,[2]点数換算表!$E$2))))</f>
        <v>0</v>
      </c>
      <c r="J71" s="15"/>
      <c r="K71" s="13">
        <f>IF(J71="",0,IF(J71="優勝",[2]点数換算表!$B$3,IF(J71="準優勝",[2]点数換算表!$C$3,IF(J71="ベスト4",[2]点数換算表!$D$3,[2]点数換算表!$E$3))))</f>
        <v>0</v>
      </c>
      <c r="L71" s="24" t="s">
        <v>6</v>
      </c>
      <c r="M71" s="13">
        <f>IF(L71="",0,IF(L71="優勝",[2]点数換算表!$B$4,IF(L71="準優勝",[2]点数換算表!$C$4,IF(L71="ベスト4",[2]点数換算表!$D$4,IF(L71="ベスト8",[2]点数換算表!$E$4,IF(L71="ベスト16",[2]点数換算表!$F$4,""))))))</f>
        <v>60</v>
      </c>
      <c r="N71" s="24"/>
      <c r="O71" s="13">
        <f>IF(N71="",0,IF(N71="優勝",[2]点数換算表!$B$5,IF(N71="準優勝",[2]点数換算表!$C$5,IF(N71="ベスト4",[2]点数換算表!$D$5,IF(N71="ベスト8",[2]点数換算表!$E$5,IF(N71="ベスト16",[2]点数換算表!$F$5,IF(N71="ベスト32",[2]点数換算表!$G$5,"")))))))</f>
        <v>0</v>
      </c>
      <c r="P71" s="24"/>
      <c r="Q71" s="13">
        <f>IF(P71="",0,IF(P71="優勝",[2]点数換算表!$B$6,IF(P71="準優勝",[2]点数換算表!$C$6,IF(P71="ベスト4",[2]点数換算表!$D$6,IF(P71="ベスト8",[2]点数換算表!$E$6,IF(P71="ベスト16",[2]点数換算表!$F$6,IF(P71="ベスト32",[2]点数換算表!$G$6,"")))))))</f>
        <v>0</v>
      </c>
      <c r="R71" s="15"/>
      <c r="S71" s="13">
        <f>IF(R71="",0,IF(R71="優勝",[2]点数換算表!$B$7,IF(R71="準優勝",[2]点数換算表!$C$7,IF(R71="ベスト4",[2]点数換算表!$D$7,IF(R71="ベスト8",[2]点数換算表!$E$7,[2]点数換算表!$F$7)))))</f>
        <v>0</v>
      </c>
      <c r="T71" s="15"/>
      <c r="U71" s="13">
        <f>IF(T71="",0,IF(T71="優勝",[2]点数換算表!$B$8,IF(T71="準優勝",[2]点数換算表!$C$8,IF(T71="ベスト4",[2]点数換算表!$D$8,IF(T71="ベスト8",[2]点数換算表!$E$8,[2]点数換算表!$F$8)))))</f>
        <v>0</v>
      </c>
      <c r="V71" s="15"/>
      <c r="W71" s="13">
        <f>IF(V71="",0,IF(V71="優勝",[2]点数換算表!$B$13,IF(V71="準優勝",[2]点数換算表!$C$13,IF(V71="ベスト4",[2]点数換算表!$D$13,[2]点数換算表!$E$13))))</f>
        <v>0</v>
      </c>
      <c r="X71" s="15"/>
      <c r="Y71" s="13">
        <f>IF(X71="",0,IF(X71="優勝",[2]点数換算表!$B$14,IF(X71="準優勝",[2]点数換算表!$C$14,IF(X71="ベスト4",[2]点数換算表!$D$14,[2]点数換算表!$E$14))))</f>
        <v>0</v>
      </c>
      <c r="Z71" s="24" t="s">
        <v>9</v>
      </c>
      <c r="AA71" s="13">
        <f>IF(Z71="",0,IF(Z71="優勝",[2]点数換算表!$B$15,IF(Z71="準優勝",[2]点数換算表!$C$15,IF(Z71="ベスト4",[2]点数換算表!$D$15,IF(Z71="ベスト8",[2]点数換算表!$E$15,IF(Z71="ベスト16",[2]点数換算表!$F$15,""))))))</f>
        <v>32</v>
      </c>
      <c r="AB71" s="24"/>
      <c r="AC71" s="13">
        <f>IF(AB71="",0,IF(AB71="優勝",[2]点数換算表!$B$16,IF(AB71="準優勝",[2]点数換算表!$C$16,IF(AB71="ベスト4",[2]点数換算表!$D$16,IF(AB71="ベスト8",[2]点数換算表!$E$16,IF(AB71="ベスト16",[2]点数換算表!$F$16,IF(AB71="ベスト32",[2]点数換算表!$G$16,"")))))))</f>
        <v>0</v>
      </c>
      <c r="AD71" s="24"/>
      <c r="AE71" s="13">
        <f>IF(AD71="",0,IF(AD71="優勝",[2]点数換算表!$B$17,IF(AD71="準優勝",[2]点数換算表!$C$17,IF(AD71="ベスト4",[2]点数換算表!$D$17,IF(AD71="ベスト8",[2]点数換算表!$E$17,IF(AD71="ベスト16",[2]点数換算表!$F$17,IF(AD71="ベスト32",[2]点数換算表!$G$17,"")))))))</f>
        <v>0</v>
      </c>
      <c r="AF71" s="15"/>
      <c r="AG71" s="13">
        <f>IF(AF71="",0,IF(AF71="優勝",[2]点数換算表!$B$18,IF(AF71="準優勝",[2]点数換算表!$C$18,IF(AF71="ベスト4",[2]点数換算表!$D$18,IF(AF71="ベスト8",[2]点数換算表!$E$18,[2]点数換算表!$F$18)))))</f>
        <v>0</v>
      </c>
      <c r="AH71" s="15"/>
      <c r="AI71" s="13">
        <f>IF(AH71="",0,IF(AH71="優勝",[2]点数換算表!$B$19,IF(AH71="準優勝",[2]点数換算表!$C$19,IF(AH71="ベスト4",[2]点数換算表!$D$19,IF(AH71="ベスト8",[2]点数換算表!$E$19,[2]点数換算表!$F$19)))))</f>
        <v>0</v>
      </c>
    </row>
    <row r="72" spans="1:35">
      <c r="A72" s="13">
        <v>69</v>
      </c>
      <c r="B72" s="24" t="s">
        <v>132</v>
      </c>
      <c r="C72" s="24" t="s">
        <v>76</v>
      </c>
      <c r="D72" s="24">
        <v>3</v>
      </c>
      <c r="E72" s="16" t="s">
        <v>177</v>
      </c>
      <c r="F72" s="26" t="s">
        <v>539</v>
      </c>
      <c r="G72" s="13">
        <f t="shared" si="1"/>
        <v>90</v>
      </c>
      <c r="H72" s="15"/>
      <c r="I72" s="13">
        <f>IF(H72="",0,IF(H72="優勝",[2]点数換算表!$B$2,IF(H72="準優勝",[2]点数換算表!$C$2,IF(H72="ベスト4",[2]点数換算表!$D$2,[2]点数換算表!$E$2))))</f>
        <v>0</v>
      </c>
      <c r="J72" s="15"/>
      <c r="K72" s="13">
        <f>IF(J72="",0,IF(J72="優勝",[2]点数換算表!$B$3,IF(J72="準優勝",[2]点数換算表!$C$3,IF(J72="ベスト4",[2]点数換算表!$D$3,[2]点数換算表!$E$3))))</f>
        <v>0</v>
      </c>
      <c r="L72" s="24"/>
      <c r="M72" s="13">
        <f>IF(L72="",0,IF(L72="優勝",[2]点数換算表!$B$4,IF(L72="準優勝",[2]点数換算表!$C$4,IF(L72="ベスト4",[2]点数換算表!$D$4,IF(L72="ベスト8",[2]点数換算表!$E$4,IF(L72="ベスト16",[2]点数換算表!$F$4,""))))))</f>
        <v>0</v>
      </c>
      <c r="N72" s="24" t="s">
        <v>135</v>
      </c>
      <c r="O72" s="13">
        <f>IF(N72="",0,IF(N72="優勝",[2]点数換算表!$B$5,IF(N72="準優勝",[2]点数換算表!$C$5,IF(N72="ベスト4",[2]点数換算表!$D$5,IF(N72="ベスト8",[2]点数換算表!$E$5,IF(N72="ベスト16",[2]点数換算表!$F$5,IF(N72="ベスト32",[2]点数換算表!$G$5,"")))))))</f>
        <v>50</v>
      </c>
      <c r="P72" s="24"/>
      <c r="Q72" s="13">
        <f>IF(P72="",0,IF(P72="優勝",[2]点数換算表!$B$6,IF(P72="準優勝",[2]点数換算表!$C$6,IF(P72="ベスト4",[2]点数換算表!$D$6,IF(P72="ベスト8",[2]点数換算表!$E$6,IF(P72="ベスト16",[2]点数換算表!$F$6,IF(P72="ベスト32",[2]点数換算表!$G$6,"")))))))</f>
        <v>0</v>
      </c>
      <c r="R72" s="15"/>
      <c r="S72" s="13">
        <f>IF(R72="",0,IF(R72="優勝",[2]点数換算表!$B$7,IF(R72="準優勝",[2]点数換算表!$C$7,IF(R72="ベスト4",[2]点数換算表!$D$7,IF(R72="ベスト8",[2]点数換算表!$E$7,[2]点数換算表!$F$7)))))</f>
        <v>0</v>
      </c>
      <c r="T72" s="15"/>
      <c r="U72" s="13">
        <f>IF(T72="",0,IF(T72="優勝",[2]点数換算表!$B$8,IF(T72="準優勝",[2]点数換算表!$C$8,IF(T72="ベスト4",[2]点数換算表!$D$8,IF(T72="ベスト8",[2]点数換算表!$E$8,[2]点数換算表!$F$8)))))</f>
        <v>0</v>
      </c>
      <c r="V72" s="15"/>
      <c r="W72" s="13">
        <f>IF(V72="",0,IF(V72="優勝",[2]点数換算表!$B$13,IF(V72="準優勝",[2]点数換算表!$C$13,IF(V72="ベスト4",[2]点数換算表!$D$13,[2]点数換算表!$E$13))))</f>
        <v>0</v>
      </c>
      <c r="X72" s="15"/>
      <c r="Y72" s="13">
        <f>IF(X72="",0,IF(X72="優勝",[2]点数換算表!$B$14,IF(X72="準優勝",[2]点数換算表!$C$14,IF(X72="ベスト4",[2]点数換算表!$D$14,[2]点数換算表!$E$14))))</f>
        <v>0</v>
      </c>
      <c r="Z72" s="24"/>
      <c r="AA72" s="13">
        <f>IF(Z72="",0,IF(Z72="優勝",[2]点数換算表!$B$15,IF(Z72="準優勝",[2]点数換算表!$C$15,IF(Z72="ベスト4",[2]点数換算表!$D$15,IF(Z72="ベスト8",[2]点数換算表!$E$15,IF(Z72="ベスト16",[2]点数換算表!$F$15,""))))))</f>
        <v>0</v>
      </c>
      <c r="AB72" s="24" t="s">
        <v>135</v>
      </c>
      <c r="AC72" s="13">
        <f>IF(AB72="",0,IF(AB72="優勝",[2]点数換算表!$B$16,IF(AB72="準優勝",[2]点数換算表!$C$16,IF(AB72="ベスト4",[2]点数換算表!$D$16,IF(AB72="ベスト8",[2]点数換算表!$E$16,IF(AB72="ベスト16",[2]点数換算表!$F$16,IF(AB72="ベスト32",[2]点数換算表!$G$16,"")))))))</f>
        <v>40</v>
      </c>
      <c r="AD72" s="24"/>
      <c r="AE72" s="13">
        <f>IF(AD72="",0,IF(AD72="優勝",[2]点数換算表!$B$17,IF(AD72="準優勝",[2]点数換算表!$C$17,IF(AD72="ベスト4",[2]点数換算表!$D$17,IF(AD72="ベスト8",[2]点数換算表!$E$17,IF(AD72="ベスト16",[2]点数換算表!$F$17,IF(AD72="ベスト32",[2]点数換算表!$G$17,"")))))))</f>
        <v>0</v>
      </c>
      <c r="AF72" s="15"/>
      <c r="AG72" s="13">
        <f>IF(AF72="",0,IF(AF72="優勝",[2]点数換算表!$B$18,IF(AF72="準優勝",[2]点数換算表!$C$18,IF(AF72="ベスト4",[2]点数換算表!$D$18,IF(AF72="ベスト8",[2]点数換算表!$E$18,[2]点数換算表!$F$18)))))</f>
        <v>0</v>
      </c>
      <c r="AH72" s="15"/>
      <c r="AI72" s="13">
        <f>IF(AH72="",0,IF(AH72="優勝",[2]点数換算表!$B$19,IF(AH72="準優勝",[2]点数換算表!$C$19,IF(AH72="ベスト4",[2]点数換算表!$D$19,IF(AH72="ベスト8",[2]点数換算表!$E$19,[2]点数換算表!$F$19)))))</f>
        <v>0</v>
      </c>
    </row>
    <row r="73" spans="1:35">
      <c r="A73" s="13">
        <v>70</v>
      </c>
      <c r="B73" s="24" t="s">
        <v>206</v>
      </c>
      <c r="C73" s="24" t="s">
        <v>189</v>
      </c>
      <c r="D73" s="24">
        <v>2</v>
      </c>
      <c r="E73" s="18" t="s">
        <v>179</v>
      </c>
      <c r="F73" s="27" t="s">
        <v>540</v>
      </c>
      <c r="G73" s="13">
        <f t="shared" si="1"/>
        <v>90</v>
      </c>
      <c r="H73" s="15"/>
      <c r="I73" s="13">
        <f>IF(H73="",0,IF(H73="優勝",[2]点数換算表!$B$2,IF(H73="準優勝",[2]点数換算表!$C$2,IF(H73="ベスト4",[2]点数換算表!$D$2,[2]点数換算表!$E$2))))</f>
        <v>0</v>
      </c>
      <c r="J73" s="15"/>
      <c r="K73" s="13">
        <f>IF(J73="",0,IF(J73="優勝",[2]点数換算表!$B$3,IF(J73="準優勝",[2]点数換算表!$C$3,IF(J73="ベスト4",[2]点数換算表!$D$3,[2]点数換算表!$E$3))))</f>
        <v>0</v>
      </c>
      <c r="L73" s="24"/>
      <c r="M73" s="13">
        <f>IF(L73="",0,IF(L73="優勝",[2]点数換算表!$B$4,IF(L73="準優勝",[2]点数換算表!$C$4,IF(L73="ベスト4",[2]点数換算表!$D$4,IF(L73="ベスト8",[2]点数換算表!$E$4,IF(L73="ベスト16",[2]点数換算表!$F$4,""))))))</f>
        <v>0</v>
      </c>
      <c r="N73" s="24" t="s">
        <v>135</v>
      </c>
      <c r="O73" s="13">
        <f>IF(N73="",0,IF(N73="優勝",[2]点数換算表!$B$5,IF(N73="準優勝",[2]点数換算表!$C$5,IF(N73="ベスト4",[2]点数換算表!$D$5,IF(N73="ベスト8",[2]点数換算表!$E$5,IF(N73="ベスト16",[2]点数換算表!$F$5,IF(N73="ベスト32",[2]点数換算表!$G$5,"")))))))</f>
        <v>50</v>
      </c>
      <c r="P73" s="24"/>
      <c r="Q73" s="13">
        <f>IF(P73="",0,IF(P73="優勝",[2]点数換算表!$B$6,IF(P73="準優勝",[2]点数換算表!$C$6,IF(P73="ベスト4",[2]点数換算表!$D$6,IF(P73="ベスト8",[2]点数換算表!$E$6,IF(P73="ベスト16",[2]点数換算表!$F$6,IF(P73="ベスト32",[2]点数換算表!$G$6,"")))))))</f>
        <v>0</v>
      </c>
      <c r="R73" s="15"/>
      <c r="S73" s="13">
        <f>IF(R73="",0,IF(R73="優勝",[2]点数換算表!$B$7,IF(R73="準優勝",[2]点数換算表!$C$7,IF(R73="ベスト4",[2]点数換算表!$D$7,IF(R73="ベスト8",[2]点数換算表!$E$7,[2]点数換算表!$F$7)))))</f>
        <v>0</v>
      </c>
      <c r="T73" s="15"/>
      <c r="U73" s="13">
        <f>IF(T73="",0,IF(T73="優勝",[2]点数換算表!$B$8,IF(T73="準優勝",[2]点数換算表!$C$8,IF(T73="ベスト4",[2]点数換算表!$D$8,IF(T73="ベスト8",[2]点数換算表!$E$8,[2]点数換算表!$F$8)))))</f>
        <v>0</v>
      </c>
      <c r="V73" s="15"/>
      <c r="W73" s="13">
        <f>IF(V73="",0,IF(V73="優勝",[2]点数換算表!$B$13,IF(V73="準優勝",[2]点数換算表!$C$13,IF(V73="ベスト4",[2]点数換算表!$D$13,[2]点数換算表!$E$13))))</f>
        <v>0</v>
      </c>
      <c r="X73" s="15"/>
      <c r="Y73" s="13">
        <f>IF(X73="",0,IF(X73="優勝",[2]点数換算表!$B$14,IF(X73="準優勝",[2]点数換算表!$C$14,IF(X73="ベスト4",[2]点数換算表!$D$14,[2]点数換算表!$E$14))))</f>
        <v>0</v>
      </c>
      <c r="Z73" s="24"/>
      <c r="AA73" s="13">
        <f>IF(Z73="",0,IF(Z73="優勝",[2]点数換算表!$B$15,IF(Z73="準優勝",[2]点数換算表!$C$15,IF(Z73="ベスト4",[2]点数換算表!$D$15,IF(Z73="ベスト8",[2]点数換算表!$E$15,IF(Z73="ベスト16",[2]点数換算表!$F$15,""))))))</f>
        <v>0</v>
      </c>
      <c r="AB73" s="24" t="s">
        <v>135</v>
      </c>
      <c r="AC73" s="13">
        <f>IF(AB73="",0,IF(AB73="優勝",[2]点数換算表!$B$16,IF(AB73="準優勝",[2]点数換算表!$C$16,IF(AB73="ベスト4",[2]点数換算表!$D$16,IF(AB73="ベスト8",[2]点数換算表!$E$16,IF(AB73="ベスト16",[2]点数換算表!$F$16,IF(AB73="ベスト32",[2]点数換算表!$G$16,"")))))))</f>
        <v>40</v>
      </c>
      <c r="AD73" s="24"/>
      <c r="AE73" s="13">
        <f>IF(AD73="",0,IF(AD73="優勝",[2]点数換算表!$B$17,IF(AD73="準優勝",[2]点数換算表!$C$17,IF(AD73="ベスト4",[2]点数換算表!$D$17,IF(AD73="ベスト8",[2]点数換算表!$E$17,IF(AD73="ベスト16",[2]点数換算表!$F$17,IF(AD73="ベスト32",[2]点数換算表!$G$17,"")))))))</f>
        <v>0</v>
      </c>
      <c r="AF73" s="15"/>
      <c r="AG73" s="13">
        <f>IF(AF73="",0,IF(AF73="優勝",[2]点数換算表!$B$18,IF(AF73="準優勝",[2]点数換算表!$C$18,IF(AF73="ベスト4",[2]点数換算表!$D$18,IF(AF73="ベスト8",[2]点数換算表!$E$18,[2]点数換算表!$F$18)))))</f>
        <v>0</v>
      </c>
      <c r="AH73" s="15"/>
      <c r="AI73" s="13">
        <f>IF(AH73="",0,IF(AH73="優勝",[2]点数換算表!$B$19,IF(AH73="準優勝",[2]点数換算表!$C$19,IF(AH73="ベスト4",[2]点数換算表!$D$19,IF(AH73="ベスト8",[2]点数換算表!$E$19,[2]点数換算表!$F$19)))))</f>
        <v>0</v>
      </c>
    </row>
    <row r="74" spans="1:35">
      <c r="A74" s="13">
        <v>71</v>
      </c>
      <c r="B74" s="24" t="s">
        <v>244</v>
      </c>
      <c r="C74" s="24" t="s">
        <v>189</v>
      </c>
      <c r="D74" s="24">
        <v>3</v>
      </c>
      <c r="E74" s="18" t="s">
        <v>179</v>
      </c>
      <c r="F74" s="27" t="s">
        <v>540</v>
      </c>
      <c r="G74" s="13">
        <f t="shared" si="1"/>
        <v>90</v>
      </c>
      <c r="H74" s="15"/>
      <c r="I74" s="13">
        <f>IF(H74="",0,IF(H74="優勝",[2]点数換算表!$B$2,IF(H74="準優勝",[2]点数換算表!$C$2,IF(H74="ベスト4",[2]点数換算表!$D$2,[2]点数換算表!$E$2))))</f>
        <v>0</v>
      </c>
      <c r="J74" s="15"/>
      <c r="K74" s="13">
        <f>IF(J74="",0,IF(J74="優勝",[2]点数換算表!$B$3,IF(J74="準優勝",[2]点数換算表!$C$3,IF(J74="ベスト4",[2]点数換算表!$D$3,[2]点数換算表!$E$3))))</f>
        <v>0</v>
      </c>
      <c r="L74" s="24"/>
      <c r="M74" s="13">
        <f>IF(L74="",0,IF(L74="優勝",[2]点数換算表!$B$4,IF(L74="準優勝",[2]点数換算表!$C$4,IF(L74="ベスト4",[2]点数換算表!$D$4,IF(L74="ベスト8",[2]点数換算表!$E$4,IF(L74="ベスト16",[2]点数換算表!$F$4,""))))))</f>
        <v>0</v>
      </c>
      <c r="N74" s="24" t="s">
        <v>135</v>
      </c>
      <c r="O74" s="13">
        <f>IF(N74="",0,IF(N74="優勝",[2]点数換算表!$B$5,IF(N74="準優勝",[2]点数換算表!$C$5,IF(N74="ベスト4",[2]点数換算表!$D$5,IF(N74="ベスト8",[2]点数換算表!$E$5,IF(N74="ベスト16",[2]点数換算表!$F$5,IF(N74="ベスト32",[2]点数換算表!$G$5,"")))))))</f>
        <v>50</v>
      </c>
      <c r="P74" s="24"/>
      <c r="Q74" s="13">
        <f>IF(P74="",0,IF(P74="優勝",[2]点数換算表!$B$6,IF(P74="準優勝",[2]点数換算表!$C$6,IF(P74="ベスト4",[2]点数換算表!$D$6,IF(P74="ベスト8",[2]点数換算表!$E$6,IF(P74="ベスト16",[2]点数換算表!$F$6,IF(P74="ベスト32",[2]点数換算表!$G$6,"")))))))</f>
        <v>0</v>
      </c>
      <c r="R74" s="15"/>
      <c r="S74" s="13">
        <f>IF(R74="",0,IF(R74="優勝",[2]点数換算表!$B$7,IF(R74="準優勝",[2]点数換算表!$C$7,IF(R74="ベスト4",[2]点数換算表!$D$7,IF(R74="ベスト8",[2]点数換算表!$E$7,[2]点数換算表!$F$7)))))</f>
        <v>0</v>
      </c>
      <c r="T74" s="15"/>
      <c r="U74" s="13">
        <f>IF(T74="",0,IF(T74="優勝",[2]点数換算表!$B$8,IF(T74="準優勝",[2]点数換算表!$C$8,IF(T74="ベスト4",[2]点数換算表!$D$8,IF(T74="ベスト8",[2]点数換算表!$E$8,[2]点数換算表!$F$8)))))</f>
        <v>0</v>
      </c>
      <c r="V74" s="15"/>
      <c r="W74" s="13">
        <f>IF(V74="",0,IF(V74="優勝",[2]点数換算表!$B$13,IF(V74="準優勝",[2]点数換算表!$C$13,IF(V74="ベスト4",[2]点数換算表!$D$13,[2]点数換算表!$E$13))))</f>
        <v>0</v>
      </c>
      <c r="X74" s="15"/>
      <c r="Y74" s="13">
        <f>IF(X74="",0,IF(X74="優勝",[2]点数換算表!$B$14,IF(X74="準優勝",[2]点数換算表!$C$14,IF(X74="ベスト4",[2]点数換算表!$D$14,[2]点数換算表!$E$14))))</f>
        <v>0</v>
      </c>
      <c r="Z74" s="24"/>
      <c r="AA74" s="13">
        <f>IF(Z74="",0,IF(Z74="優勝",[2]点数換算表!$B$15,IF(Z74="準優勝",[2]点数換算表!$C$15,IF(Z74="ベスト4",[2]点数換算表!$D$15,IF(Z74="ベスト8",[2]点数換算表!$E$15,IF(Z74="ベスト16",[2]点数換算表!$F$15,""))))))</f>
        <v>0</v>
      </c>
      <c r="AB74" s="24" t="s">
        <v>135</v>
      </c>
      <c r="AC74" s="13">
        <f>IF(AB74="",0,IF(AB74="優勝",[2]点数換算表!$B$16,IF(AB74="準優勝",[2]点数換算表!$C$16,IF(AB74="ベスト4",[2]点数換算表!$D$16,IF(AB74="ベスト8",[2]点数換算表!$E$16,IF(AB74="ベスト16",[2]点数換算表!$F$16,IF(AB74="ベスト32",[2]点数換算表!$G$16,"")))))))</f>
        <v>40</v>
      </c>
      <c r="AD74" s="24"/>
      <c r="AE74" s="13">
        <f>IF(AD74="",0,IF(AD74="優勝",[2]点数換算表!$B$17,IF(AD74="準優勝",[2]点数換算表!$C$17,IF(AD74="ベスト4",[2]点数換算表!$D$17,IF(AD74="ベスト8",[2]点数換算表!$E$17,IF(AD74="ベスト16",[2]点数換算表!$F$17,IF(AD74="ベスト32",[2]点数換算表!$G$17,"")))))))</f>
        <v>0</v>
      </c>
      <c r="AF74" s="15"/>
      <c r="AG74" s="13">
        <f>IF(AF74="",0,IF(AF74="優勝",[2]点数換算表!$B$18,IF(AF74="準優勝",[2]点数換算表!$C$18,IF(AF74="ベスト4",[2]点数換算表!$D$18,IF(AF74="ベスト8",[2]点数換算表!$E$18,[2]点数換算表!$F$18)))))</f>
        <v>0</v>
      </c>
      <c r="AH74" s="15"/>
      <c r="AI74" s="13">
        <f>IF(AH74="",0,IF(AH74="優勝",[2]点数換算表!$B$19,IF(AH74="準優勝",[2]点数換算表!$C$19,IF(AH74="ベスト4",[2]点数換算表!$D$19,IF(AH74="ベスト8",[2]点数換算表!$E$19,[2]点数換算表!$F$19)))))</f>
        <v>0</v>
      </c>
    </row>
    <row r="75" spans="1:35">
      <c r="A75" s="13">
        <v>72</v>
      </c>
      <c r="B75" s="24" t="s">
        <v>486</v>
      </c>
      <c r="C75" s="24" t="s">
        <v>466</v>
      </c>
      <c r="D75" s="24">
        <v>2</v>
      </c>
      <c r="E75" s="25" t="s">
        <v>467</v>
      </c>
      <c r="F75" s="26" t="s">
        <v>539</v>
      </c>
      <c r="G75" s="13">
        <f t="shared" si="1"/>
        <v>90</v>
      </c>
      <c r="H75" s="15"/>
      <c r="I75" s="13">
        <f>IF(H75="",0,IF(H75="優勝",[2]点数換算表!$B$2,IF(H75="準優勝",[2]点数換算表!$C$2,IF(H75="ベスト4",[2]点数換算表!$D$2,[2]点数換算表!$E$2))))</f>
        <v>0</v>
      </c>
      <c r="J75" s="15"/>
      <c r="K75" s="13">
        <f>IF(J75="",0,IF(J75="優勝",[2]点数換算表!$B$3,IF(J75="準優勝",[2]点数換算表!$C$3,IF(J75="ベスト4",[2]点数換算表!$D$3,[2]点数換算表!$E$3))))</f>
        <v>0</v>
      </c>
      <c r="L75" s="24" t="s">
        <v>9</v>
      </c>
      <c r="M75" s="13">
        <f>IF(L75="",0,IF(L75="優勝",[2]点数換算表!$B$4,IF(L75="準優勝",[2]点数換算表!$C$4,IF(L75="ベスト4",[2]点数換算表!$D$4,IF(L75="ベスト8",[2]点数換算表!$E$4,IF(L75="ベスト16",[2]点数換算表!$F$4,""))))))</f>
        <v>40</v>
      </c>
      <c r="N75" s="24" t="s">
        <v>135</v>
      </c>
      <c r="O75" s="13">
        <f>IF(N75="",0,IF(N75="優勝",[2]点数換算表!$B$5,IF(N75="準優勝",[2]点数換算表!$C$5,IF(N75="ベスト4",[2]点数換算表!$D$5,IF(N75="ベスト8",[2]点数換算表!$E$5,IF(N75="ベスト16",[2]点数換算表!$F$5,IF(N75="ベスト32",[2]点数換算表!$G$5,"")))))))</f>
        <v>50</v>
      </c>
      <c r="P75" s="24"/>
      <c r="Q75" s="13">
        <f>IF(P75="",0,IF(P75="優勝",[2]点数換算表!$B$6,IF(P75="準優勝",[2]点数換算表!$C$6,IF(P75="ベスト4",[2]点数換算表!$D$6,IF(P75="ベスト8",[2]点数換算表!$E$6,IF(P75="ベスト16",[2]点数換算表!$F$6,IF(P75="ベスト32",[2]点数換算表!$G$6,"")))))))</f>
        <v>0</v>
      </c>
      <c r="R75" s="15"/>
      <c r="S75" s="13">
        <f>IF(R75="",0,IF(R75="優勝",[2]点数換算表!$B$7,IF(R75="準優勝",[2]点数換算表!$C$7,IF(R75="ベスト4",[2]点数換算表!$D$7,IF(R75="ベスト8",[2]点数換算表!$E$7,[2]点数換算表!$F$7)))))</f>
        <v>0</v>
      </c>
      <c r="T75" s="15"/>
      <c r="U75" s="13">
        <f>IF(T75="",0,IF(T75="優勝",[2]点数換算表!$B$8,IF(T75="準優勝",[2]点数換算表!$C$8,IF(T75="ベスト4",[2]点数換算表!$D$8,IF(T75="ベスト8",[2]点数換算表!$E$8,[2]点数換算表!$F$8)))))</f>
        <v>0</v>
      </c>
      <c r="V75" s="15"/>
      <c r="W75" s="13">
        <f>IF(V75="",0,IF(V75="優勝",[2]点数換算表!$B$13,IF(V75="準優勝",[2]点数換算表!$C$13,IF(V75="ベスト4",[2]点数換算表!$D$13,[2]点数換算表!$E$13))))</f>
        <v>0</v>
      </c>
      <c r="X75" s="15"/>
      <c r="Y75" s="13">
        <f>IF(X75="",0,IF(X75="優勝",[2]点数換算表!$B$14,IF(X75="準優勝",[2]点数換算表!$C$14,IF(X75="ベスト4",[2]点数換算表!$D$14,[2]点数換算表!$E$14))))</f>
        <v>0</v>
      </c>
      <c r="Z75" s="24"/>
      <c r="AA75" s="13">
        <f>IF(Z75="",0,IF(Z75="優勝",[2]点数換算表!$B$15,IF(Z75="準優勝",[2]点数換算表!$C$15,IF(Z75="ベスト4",[2]点数換算表!$D$15,IF(Z75="ベスト8",[2]点数換算表!$E$15,IF(Z75="ベスト16",[2]点数換算表!$F$15,""))))))</f>
        <v>0</v>
      </c>
      <c r="AB75" s="24"/>
      <c r="AC75" s="13">
        <f>IF(AB75="",0,IF(AB75="優勝",[2]点数換算表!$B$16,IF(AB75="準優勝",[2]点数換算表!$C$16,IF(AB75="ベスト4",[2]点数換算表!$D$16,IF(AB75="ベスト8",[2]点数換算表!$E$16,IF(AB75="ベスト16",[2]点数換算表!$F$16,IF(AB75="ベスト32",[2]点数換算表!$G$16,"")))))))</f>
        <v>0</v>
      </c>
      <c r="AD75" s="24"/>
      <c r="AE75" s="13">
        <f>IF(AD75="",0,IF(AD75="優勝",[2]点数換算表!$B$17,IF(AD75="準優勝",[2]点数換算表!$C$17,IF(AD75="ベスト4",[2]点数換算表!$D$17,IF(AD75="ベスト8",[2]点数換算表!$E$17,IF(AD75="ベスト16",[2]点数換算表!$F$17,IF(AD75="ベスト32",[2]点数換算表!$G$17,"")))))))</f>
        <v>0</v>
      </c>
      <c r="AF75" s="15"/>
      <c r="AG75" s="13">
        <f>IF(AF75="",0,IF(AF75="優勝",[2]点数換算表!$B$18,IF(AF75="準優勝",[2]点数換算表!$C$18,IF(AF75="ベスト4",[2]点数換算表!$D$18,IF(AF75="ベスト8",[2]点数換算表!$E$18,[2]点数換算表!$F$18)))))</f>
        <v>0</v>
      </c>
      <c r="AH75" s="15"/>
      <c r="AI75" s="13">
        <f>IF(AH75="",0,IF(AH75="優勝",[2]点数換算表!$B$19,IF(AH75="準優勝",[2]点数換算表!$C$19,IF(AH75="ベスト4",[2]点数換算表!$D$19,IF(AH75="ベスト8",[2]点数換算表!$E$19,[2]点数換算表!$F$19)))))</f>
        <v>0</v>
      </c>
    </row>
    <row r="76" spans="1:35">
      <c r="A76" s="13">
        <v>73</v>
      </c>
      <c r="B76" s="24" t="s">
        <v>577</v>
      </c>
      <c r="C76" s="24" t="s">
        <v>564</v>
      </c>
      <c r="D76" s="24">
        <v>2</v>
      </c>
      <c r="E76" s="18" t="s">
        <v>179</v>
      </c>
      <c r="F76" s="27" t="s">
        <v>540</v>
      </c>
      <c r="G76" s="13">
        <f t="shared" si="1"/>
        <v>90</v>
      </c>
      <c r="H76" s="15"/>
      <c r="I76" s="13">
        <f>IF(H76="",0,IF(H76="優勝",[2]点数換算表!$B$2,IF(H76="準優勝",[2]点数換算表!$C$2,IF(H76="ベスト4",[2]点数換算表!$D$2,[2]点数換算表!$E$2))))</f>
        <v>0</v>
      </c>
      <c r="J76" s="15"/>
      <c r="K76" s="13">
        <f>IF(J76="",0,IF(J76="優勝",[2]点数換算表!$B$3,IF(J76="準優勝",[2]点数換算表!$C$3,IF(J76="ベスト4",[2]点数換算表!$D$3,[2]点数換算表!$E$3))))</f>
        <v>0</v>
      </c>
      <c r="L76" s="24" t="s">
        <v>9</v>
      </c>
      <c r="M76" s="13">
        <f>IF(L76="",0,IF(L76="優勝",[2]点数換算表!$B$4,IF(L76="準優勝",[2]点数換算表!$C$4,IF(L76="ベスト4",[2]点数換算表!$D$4,IF(L76="ベスト8",[2]点数換算表!$E$4,IF(L76="ベスト16",[2]点数換算表!$F$4,""))))))</f>
        <v>40</v>
      </c>
      <c r="N76" s="24" t="s">
        <v>135</v>
      </c>
      <c r="O76" s="13">
        <f>IF(N76="",0,IF(N76="優勝",[2]点数換算表!$B$5,IF(N76="準優勝",[2]点数換算表!$C$5,IF(N76="ベスト4",[2]点数換算表!$D$5,IF(N76="ベスト8",[2]点数換算表!$E$5,IF(N76="ベスト16",[2]点数換算表!$F$5,IF(N76="ベスト32",[2]点数換算表!$G$5,"")))))))</f>
        <v>50</v>
      </c>
      <c r="P76" s="24"/>
      <c r="Q76" s="13">
        <f>IF(P76="",0,IF(P76="優勝",[2]点数換算表!$B$6,IF(P76="準優勝",[2]点数換算表!$C$6,IF(P76="ベスト4",[2]点数換算表!$D$6,IF(P76="ベスト8",[2]点数換算表!$E$6,IF(P76="ベスト16",[2]点数換算表!$F$6,IF(P76="ベスト32",[2]点数換算表!$G$6,"")))))))</f>
        <v>0</v>
      </c>
      <c r="R76" s="15"/>
      <c r="S76" s="13">
        <f>IF(R76="",0,IF(R76="優勝",[2]点数換算表!$B$7,IF(R76="準優勝",[2]点数換算表!$C$7,IF(R76="ベスト4",[2]点数換算表!$D$7,IF(R76="ベスト8",[2]点数換算表!$E$7,[2]点数換算表!$F$7)))))</f>
        <v>0</v>
      </c>
      <c r="T76" s="15"/>
      <c r="U76" s="13">
        <f>IF(T76="",0,IF(T76="優勝",[2]点数換算表!$B$8,IF(T76="準優勝",[2]点数換算表!$C$8,IF(T76="ベスト4",[2]点数換算表!$D$8,IF(T76="ベスト8",[2]点数換算表!$E$8,[2]点数換算表!$F$8)))))</f>
        <v>0</v>
      </c>
      <c r="V76" s="15"/>
      <c r="W76" s="13">
        <f>IF(V76="",0,IF(V76="優勝",[2]点数換算表!$B$13,IF(V76="準優勝",[2]点数換算表!$C$13,IF(V76="ベスト4",[2]点数換算表!$D$13,[2]点数換算表!$E$13))))</f>
        <v>0</v>
      </c>
      <c r="X76" s="15"/>
      <c r="Y76" s="13">
        <f>IF(X76="",0,IF(X76="優勝",[2]点数換算表!$B$14,IF(X76="準優勝",[2]点数換算表!$C$14,IF(X76="ベスト4",[2]点数換算表!$D$14,[2]点数換算表!$E$14))))</f>
        <v>0</v>
      </c>
      <c r="Z76" s="24"/>
      <c r="AA76" s="13">
        <f>IF(Z76="",0,IF(Z76="優勝",[2]点数換算表!$B$15,IF(Z76="準優勝",[2]点数換算表!$C$15,IF(Z76="ベスト4",[2]点数換算表!$D$15,IF(Z76="ベスト8",[2]点数換算表!$E$15,IF(Z76="ベスト16",[2]点数換算表!$F$15,""))))))</f>
        <v>0</v>
      </c>
      <c r="AB76" s="24"/>
      <c r="AC76" s="13">
        <f>IF(AB76="",0,IF(AB76="優勝",[2]点数換算表!$B$16,IF(AB76="準優勝",[2]点数換算表!$C$16,IF(AB76="ベスト4",[2]点数換算表!$D$16,IF(AB76="ベスト8",[2]点数換算表!$E$16,IF(AB76="ベスト16",[2]点数換算表!$F$16,IF(AB76="ベスト32",[2]点数換算表!$G$16,"")))))))</f>
        <v>0</v>
      </c>
      <c r="AD76" s="24"/>
      <c r="AE76" s="13">
        <f>IF(AD76="",0,IF(AD76="優勝",[2]点数換算表!$B$17,IF(AD76="準優勝",[2]点数換算表!$C$17,IF(AD76="ベスト4",[2]点数換算表!$D$17,IF(AD76="ベスト8",[2]点数換算表!$E$17,IF(AD76="ベスト16",[2]点数換算表!$F$17,IF(AD76="ベスト32",[2]点数換算表!$G$17,"")))))))</f>
        <v>0</v>
      </c>
      <c r="AF76" s="15"/>
      <c r="AG76" s="13">
        <f>IF(AF76="",0,IF(AF76="優勝",[2]点数換算表!$B$18,IF(AF76="準優勝",[2]点数換算表!$C$18,IF(AF76="ベスト4",[2]点数換算表!$D$18,IF(AF76="ベスト8",[2]点数換算表!$E$18,[2]点数換算表!$F$18)))))</f>
        <v>0</v>
      </c>
      <c r="AH76" s="15"/>
      <c r="AI76" s="13">
        <f>IF(AH76="",0,IF(AH76="優勝",[2]点数換算表!$B$19,IF(AH76="準優勝",[2]点数換算表!$C$19,IF(AH76="ベスト4",[2]点数換算表!$D$19,IF(AH76="ベスト8",[2]点数換算表!$E$19,[2]点数換算表!$F$19)))))</f>
        <v>0</v>
      </c>
    </row>
    <row r="77" spans="1:35">
      <c r="A77" s="13">
        <v>74</v>
      </c>
      <c r="B77" s="24" t="s">
        <v>578</v>
      </c>
      <c r="C77" s="24" t="s">
        <v>564</v>
      </c>
      <c r="D77" s="24">
        <v>1</v>
      </c>
      <c r="E77" s="18" t="s">
        <v>179</v>
      </c>
      <c r="F77" s="27" t="s">
        <v>540</v>
      </c>
      <c r="G77" s="13">
        <f t="shared" si="1"/>
        <v>90</v>
      </c>
      <c r="H77" s="15"/>
      <c r="I77" s="13">
        <f>IF(H77="",0,IF(H77="優勝",[2]点数換算表!$B$2,IF(H77="準優勝",[2]点数換算表!$C$2,IF(H77="ベスト4",[2]点数換算表!$D$2,[2]点数換算表!$E$2))))</f>
        <v>0</v>
      </c>
      <c r="J77" s="15"/>
      <c r="K77" s="13">
        <f>IF(J77="",0,IF(J77="優勝",[2]点数換算表!$B$3,IF(J77="準優勝",[2]点数換算表!$C$3,IF(J77="ベスト4",[2]点数換算表!$D$3,[2]点数換算表!$E$3))))</f>
        <v>0</v>
      </c>
      <c r="L77" s="24" t="s">
        <v>9</v>
      </c>
      <c r="M77" s="13">
        <f>IF(L77="",0,IF(L77="優勝",[2]点数換算表!$B$4,IF(L77="準優勝",[2]点数換算表!$C$4,IF(L77="ベスト4",[2]点数換算表!$D$4,IF(L77="ベスト8",[2]点数換算表!$E$4,IF(L77="ベスト16",[2]点数換算表!$F$4,""))))))</f>
        <v>40</v>
      </c>
      <c r="N77" s="24" t="s">
        <v>135</v>
      </c>
      <c r="O77" s="13">
        <f>IF(N77="",0,IF(N77="優勝",[2]点数換算表!$B$5,IF(N77="準優勝",[2]点数換算表!$C$5,IF(N77="ベスト4",[2]点数換算表!$D$5,IF(N77="ベスト8",[2]点数換算表!$E$5,IF(N77="ベスト16",[2]点数換算表!$F$5,IF(N77="ベスト32",[2]点数換算表!$G$5,"")))))))</f>
        <v>50</v>
      </c>
      <c r="P77" s="24"/>
      <c r="Q77" s="13">
        <f>IF(P77="",0,IF(P77="優勝",[2]点数換算表!$B$6,IF(P77="準優勝",[2]点数換算表!$C$6,IF(P77="ベスト4",[2]点数換算表!$D$6,IF(P77="ベスト8",[2]点数換算表!$E$6,IF(P77="ベスト16",[2]点数換算表!$F$6,IF(P77="ベスト32",[2]点数換算表!$G$6,"")))))))</f>
        <v>0</v>
      </c>
      <c r="R77" s="15"/>
      <c r="S77" s="13">
        <f>IF(R77="",0,IF(R77="優勝",[2]点数換算表!$B$7,IF(R77="準優勝",[2]点数換算表!$C$7,IF(R77="ベスト4",[2]点数換算表!$D$7,IF(R77="ベスト8",[2]点数換算表!$E$7,[2]点数換算表!$F$7)))))</f>
        <v>0</v>
      </c>
      <c r="T77" s="15"/>
      <c r="U77" s="13">
        <f>IF(T77="",0,IF(T77="優勝",[2]点数換算表!$B$8,IF(T77="準優勝",[2]点数換算表!$C$8,IF(T77="ベスト4",[2]点数換算表!$D$8,IF(T77="ベスト8",[2]点数換算表!$E$8,[2]点数換算表!$F$8)))))</f>
        <v>0</v>
      </c>
      <c r="V77" s="15"/>
      <c r="W77" s="13">
        <f>IF(V77="",0,IF(V77="優勝",[2]点数換算表!$B$13,IF(V77="準優勝",[2]点数換算表!$C$13,IF(V77="ベスト4",[2]点数換算表!$D$13,[2]点数換算表!$E$13))))</f>
        <v>0</v>
      </c>
      <c r="X77" s="15"/>
      <c r="Y77" s="13">
        <f>IF(X77="",0,IF(X77="優勝",[2]点数換算表!$B$14,IF(X77="準優勝",[2]点数換算表!$C$14,IF(X77="ベスト4",[2]点数換算表!$D$14,[2]点数換算表!$E$14))))</f>
        <v>0</v>
      </c>
      <c r="Z77" s="24"/>
      <c r="AA77" s="13">
        <f>IF(Z77="",0,IF(Z77="優勝",[2]点数換算表!$B$15,IF(Z77="準優勝",[2]点数換算表!$C$15,IF(Z77="ベスト4",[2]点数換算表!$D$15,IF(Z77="ベスト8",[2]点数換算表!$E$15,IF(Z77="ベスト16",[2]点数換算表!$F$15,""))))))</f>
        <v>0</v>
      </c>
      <c r="AB77" s="24"/>
      <c r="AC77" s="13">
        <f>IF(AB77="",0,IF(AB77="優勝",[2]点数換算表!$B$16,IF(AB77="準優勝",[2]点数換算表!$C$16,IF(AB77="ベスト4",[2]点数換算表!$D$16,IF(AB77="ベスト8",[2]点数換算表!$E$16,IF(AB77="ベスト16",[2]点数換算表!$F$16,IF(AB77="ベスト32",[2]点数換算表!$G$16,"")))))))</f>
        <v>0</v>
      </c>
      <c r="AD77" s="24"/>
      <c r="AE77" s="13">
        <f>IF(AD77="",0,IF(AD77="優勝",[2]点数換算表!$B$17,IF(AD77="準優勝",[2]点数換算表!$C$17,IF(AD77="ベスト4",[2]点数換算表!$D$17,IF(AD77="ベスト8",[2]点数換算表!$E$17,IF(AD77="ベスト16",[2]点数換算表!$F$17,IF(AD77="ベスト32",[2]点数換算表!$G$17,"")))))))</f>
        <v>0</v>
      </c>
      <c r="AF77" s="15"/>
      <c r="AG77" s="13">
        <f>IF(AF77="",0,IF(AF77="優勝",[2]点数換算表!$B$18,IF(AF77="準優勝",[2]点数換算表!$C$18,IF(AF77="ベスト4",[2]点数換算表!$D$18,IF(AF77="ベスト8",[2]点数換算表!$E$18,[2]点数換算表!$F$18)))))</f>
        <v>0</v>
      </c>
      <c r="AH77" s="15"/>
      <c r="AI77" s="13">
        <f>IF(AH77="",0,IF(AH77="優勝",[2]点数換算表!$B$19,IF(AH77="準優勝",[2]点数換算表!$C$19,IF(AH77="ベスト4",[2]点数換算表!$D$19,IF(AH77="ベスト8",[2]点数換算表!$E$19,[2]点数換算表!$F$19)))))</f>
        <v>0</v>
      </c>
    </row>
    <row r="78" spans="1:35">
      <c r="A78" s="13">
        <v>75</v>
      </c>
      <c r="B78" s="24" t="s">
        <v>428</v>
      </c>
      <c r="C78" s="24" t="s">
        <v>402</v>
      </c>
      <c r="D78" s="24">
        <v>3</v>
      </c>
      <c r="E78" s="22" t="s">
        <v>389</v>
      </c>
      <c r="F78" s="26" t="s">
        <v>539</v>
      </c>
      <c r="G78" s="13">
        <f t="shared" si="1"/>
        <v>88</v>
      </c>
      <c r="H78" s="15"/>
      <c r="I78" s="13">
        <f>IF(H78="",0,IF(H78="優勝",[2]点数換算表!$B$2,IF(H78="準優勝",[2]点数換算表!$C$2,IF(H78="ベスト4",[2]点数換算表!$D$2,[2]点数換算表!$E$2))))</f>
        <v>0</v>
      </c>
      <c r="J78" s="15"/>
      <c r="K78" s="13">
        <f>IF(J78="",0,IF(J78="優勝",[2]点数換算表!$B$3,IF(J78="準優勝",[2]点数換算表!$C$3,IF(J78="ベスト4",[2]点数換算表!$D$3,[2]点数換算表!$E$3))))</f>
        <v>0</v>
      </c>
      <c r="L78" s="24" t="s">
        <v>9</v>
      </c>
      <c r="M78" s="13">
        <f>IF(L78="",0,IF(L78="優勝",[2]点数換算表!$B$4,IF(L78="準優勝",[2]点数換算表!$C$4,IF(L78="ベスト4",[2]点数換算表!$D$4,IF(L78="ベスト8",[2]点数換算表!$E$4,IF(L78="ベスト16",[2]点数換算表!$F$4,""))))))</f>
        <v>40</v>
      </c>
      <c r="N78" s="24"/>
      <c r="O78" s="13">
        <f>IF(N78="",0,IF(N78="優勝",[2]点数換算表!$B$5,IF(N78="準優勝",[2]点数換算表!$C$5,IF(N78="ベスト4",[2]点数換算表!$D$5,IF(N78="ベスト8",[2]点数換算表!$E$5,IF(N78="ベスト16",[2]点数換算表!$F$5,IF(N78="ベスト32",[2]点数換算表!$G$5,"")))))))</f>
        <v>0</v>
      </c>
      <c r="P78" s="24"/>
      <c r="Q78" s="13">
        <f>IF(P78="",0,IF(P78="優勝",[2]点数換算表!$B$6,IF(P78="準優勝",[2]点数換算表!$C$6,IF(P78="ベスト4",[2]点数換算表!$D$6,IF(P78="ベスト8",[2]点数換算表!$E$6,IF(P78="ベスト16",[2]点数換算表!$F$6,IF(P78="ベスト32",[2]点数換算表!$G$6,"")))))))</f>
        <v>0</v>
      </c>
      <c r="R78" s="15"/>
      <c r="S78" s="13">
        <f>IF(R78="",0,IF(R78="優勝",[2]点数換算表!$B$7,IF(R78="準優勝",[2]点数換算表!$C$7,IF(R78="ベスト4",[2]点数換算表!$D$7,IF(R78="ベスト8",[2]点数換算表!$E$7,[2]点数換算表!$F$7)))))</f>
        <v>0</v>
      </c>
      <c r="T78" s="15"/>
      <c r="U78" s="13">
        <f>IF(T78="",0,IF(T78="優勝",[2]点数換算表!$B$8,IF(T78="準優勝",[2]点数換算表!$C$8,IF(T78="ベスト4",[2]点数換算表!$D$8,IF(T78="ベスト8",[2]点数換算表!$E$8,[2]点数換算表!$F$8)))))</f>
        <v>0</v>
      </c>
      <c r="V78" s="15"/>
      <c r="W78" s="13">
        <f>IF(V78="",0,IF(V78="優勝",[2]点数換算表!$B$13,IF(V78="準優勝",[2]点数換算表!$C$13,IF(V78="ベスト4",[2]点数換算表!$D$13,[2]点数換算表!$E$13))))</f>
        <v>0</v>
      </c>
      <c r="X78" s="15"/>
      <c r="Y78" s="13">
        <f>IF(X78="",0,IF(X78="優勝",[2]点数換算表!$B$14,IF(X78="準優勝",[2]点数換算表!$C$14,IF(X78="ベスト4",[2]点数換算表!$D$14,[2]点数換算表!$E$14))))</f>
        <v>0</v>
      </c>
      <c r="Z78" s="24" t="s">
        <v>6</v>
      </c>
      <c r="AA78" s="13">
        <f>IF(Z78="",0,IF(Z78="優勝",[2]点数換算表!$B$15,IF(Z78="準優勝",[2]点数換算表!$C$15,IF(Z78="ベスト4",[2]点数換算表!$D$15,IF(Z78="ベスト8",[2]点数換算表!$E$15,IF(Z78="ベスト16",[2]点数換算表!$F$15,""))))))</f>
        <v>48</v>
      </c>
      <c r="AB78" s="24"/>
      <c r="AC78" s="13">
        <f>IF(AB78="",0,IF(AB78="優勝",[2]点数換算表!$B$16,IF(AB78="準優勝",[2]点数換算表!$C$16,IF(AB78="ベスト4",[2]点数換算表!$D$16,IF(AB78="ベスト8",[2]点数換算表!$E$16,IF(AB78="ベスト16",[2]点数換算表!$F$16,IF(AB78="ベスト32",[2]点数換算表!$G$16,"")))))))</f>
        <v>0</v>
      </c>
      <c r="AD78" s="24"/>
      <c r="AE78" s="13">
        <f>IF(AD78="",0,IF(AD78="優勝",[2]点数換算表!$B$17,IF(AD78="準優勝",[2]点数換算表!$C$17,IF(AD78="ベスト4",[2]点数換算表!$D$17,IF(AD78="ベスト8",[2]点数換算表!$E$17,IF(AD78="ベスト16",[2]点数換算表!$F$17,IF(AD78="ベスト32",[2]点数換算表!$G$17,"")))))))</f>
        <v>0</v>
      </c>
      <c r="AF78" s="15"/>
      <c r="AG78" s="13">
        <f>IF(AF78="",0,IF(AF78="優勝",[2]点数換算表!$B$18,IF(AF78="準優勝",[2]点数換算表!$C$18,IF(AF78="ベスト4",[2]点数換算表!$D$18,IF(AF78="ベスト8",[2]点数換算表!$E$18,[2]点数換算表!$F$18)))))</f>
        <v>0</v>
      </c>
      <c r="AH78" s="15"/>
      <c r="AI78" s="13">
        <f>IF(AH78="",0,IF(AH78="優勝",[2]点数換算表!$B$19,IF(AH78="準優勝",[2]点数換算表!$C$19,IF(AH78="ベスト4",[2]点数換算表!$D$19,IF(AH78="ベスト8",[2]点数換算表!$E$19,[2]点数換算表!$F$19)))))</f>
        <v>0</v>
      </c>
    </row>
    <row r="79" spans="1:35">
      <c r="A79" s="13">
        <v>76</v>
      </c>
      <c r="B79" s="24" t="s">
        <v>235</v>
      </c>
      <c r="C79" s="24" t="s">
        <v>202</v>
      </c>
      <c r="D79" s="24">
        <v>2</v>
      </c>
      <c r="E79" s="18" t="s">
        <v>179</v>
      </c>
      <c r="F79" s="27" t="s">
        <v>540</v>
      </c>
      <c r="G79" s="13">
        <f t="shared" si="1"/>
        <v>80</v>
      </c>
      <c r="H79" s="15"/>
      <c r="I79" s="13">
        <f>IF(H79="",0,IF(H79="優勝",[2]点数換算表!$B$2,IF(H79="準優勝",[2]点数換算表!$C$2,IF(H79="ベスト4",[2]点数換算表!$D$2,[2]点数換算表!$E$2))))</f>
        <v>0</v>
      </c>
      <c r="J79" s="15"/>
      <c r="K79" s="13">
        <f>IF(J79="",0,IF(J79="優勝",[2]点数換算表!$B$3,IF(J79="準優勝",[2]点数換算表!$C$3,IF(J79="ベスト4",[2]点数換算表!$D$3,[2]点数換算表!$E$3))))</f>
        <v>0</v>
      </c>
      <c r="L79" s="24"/>
      <c r="M79" s="13">
        <f>IF(L79="",0,IF(L79="優勝",[2]点数換算表!$B$4,IF(L79="準優勝",[2]点数換算表!$C$4,IF(L79="ベスト4",[2]点数換算表!$D$4,IF(L79="ベスト8",[2]点数換算表!$E$4,IF(L79="ベスト16",[2]点数換算表!$F$4,""))))))</f>
        <v>0</v>
      </c>
      <c r="N79" s="24"/>
      <c r="O79" s="13">
        <f>IF(N79="",0,IF(N79="優勝",[2]点数換算表!$B$5,IF(N79="準優勝",[2]点数換算表!$C$5,IF(N79="ベスト4",[2]点数換算表!$D$5,IF(N79="ベスト8",[2]点数換算表!$E$5,IF(N79="ベスト16",[2]点数換算表!$F$5,IF(N79="ベスト32",[2]点数換算表!$G$5,"")))))))</f>
        <v>0</v>
      </c>
      <c r="P79" s="24"/>
      <c r="Q79" s="13">
        <f>IF(P79="",0,IF(P79="優勝",[2]点数換算表!$B$6,IF(P79="準優勝",[2]点数換算表!$C$6,IF(P79="ベスト4",[2]点数換算表!$D$6,IF(P79="ベスト8",[2]点数換算表!$E$6,IF(P79="ベスト16",[2]点数換算表!$F$6,IF(P79="ベスト32",[2]点数換算表!$G$6,"")))))))</f>
        <v>0</v>
      </c>
      <c r="R79" s="15"/>
      <c r="S79" s="13">
        <f>IF(R79="",0,IF(R79="優勝",[2]点数換算表!$B$7,IF(R79="準優勝",[2]点数換算表!$C$7,IF(R79="ベスト4",[2]点数換算表!$D$7,IF(R79="ベスト8",[2]点数換算表!$E$7,[2]点数換算表!$F$7)))))</f>
        <v>0</v>
      </c>
      <c r="T79" s="15"/>
      <c r="U79" s="13">
        <f>IF(T79="",0,IF(T79="優勝",[2]点数換算表!$B$8,IF(T79="準優勝",[2]点数換算表!$C$8,IF(T79="ベスト4",[2]点数換算表!$D$8,IF(T79="ベスト8",[2]点数換算表!$E$8,[2]点数換算表!$F$8)))))</f>
        <v>0</v>
      </c>
      <c r="V79" s="15"/>
      <c r="W79" s="13">
        <f>IF(V79="",0,IF(V79="優勝",[2]点数換算表!$B$13,IF(V79="準優勝",[2]点数換算表!$C$13,IF(V79="ベスト4",[2]点数換算表!$D$13,[2]点数換算表!$E$13))))</f>
        <v>0</v>
      </c>
      <c r="X79" s="15"/>
      <c r="Y79" s="13">
        <f>IF(X79="",0,IF(X79="優勝",[2]点数換算表!$B$14,IF(X79="準優勝",[2]点数換算表!$C$14,IF(X79="ベスト4",[2]点数換算表!$D$14,[2]点数換算表!$E$14))))</f>
        <v>0</v>
      </c>
      <c r="Z79" s="24"/>
      <c r="AA79" s="13">
        <f>IF(Z79="",0,IF(Z79="優勝",[2]点数換算表!$B$15,IF(Z79="準優勝",[2]点数換算表!$C$15,IF(Z79="ベスト4",[2]点数換算表!$D$15,IF(Z79="ベスト8",[2]点数換算表!$E$15,IF(Z79="ベスト16",[2]点数換算表!$F$15,""))))))</f>
        <v>0</v>
      </c>
      <c r="AB79" s="24" t="s">
        <v>7</v>
      </c>
      <c r="AC79" s="13">
        <f>IF(AB79="",0,IF(AB79="優勝",[2]点数換算表!$B$16,IF(AB79="準優勝",[2]点数換算表!$C$16,IF(AB79="ベスト4",[2]点数換算表!$D$16,IF(AB79="ベスト8",[2]点数換算表!$E$16,IF(AB79="ベスト16",[2]点数換算表!$F$16,IF(AB79="ベスト32",[2]点数換算表!$G$16,"")))))))</f>
        <v>80</v>
      </c>
      <c r="AD79" s="24"/>
      <c r="AE79" s="13">
        <f>IF(AD79="",0,IF(AD79="優勝",[2]点数換算表!$B$17,IF(AD79="準優勝",[2]点数換算表!$C$17,IF(AD79="ベスト4",[2]点数換算表!$D$17,IF(AD79="ベスト8",[2]点数換算表!$E$17,IF(AD79="ベスト16",[2]点数換算表!$F$17,IF(AD79="ベスト32",[2]点数換算表!$G$17,"")))))))</f>
        <v>0</v>
      </c>
      <c r="AF79" s="15"/>
      <c r="AG79" s="13">
        <f>IF(AF79="",0,IF(AF79="優勝",[2]点数換算表!$B$18,IF(AF79="準優勝",[2]点数換算表!$C$18,IF(AF79="ベスト4",[2]点数換算表!$D$18,IF(AF79="ベスト8",[2]点数換算表!$E$18,[2]点数換算表!$F$18)))))</f>
        <v>0</v>
      </c>
      <c r="AH79" s="15"/>
      <c r="AI79" s="13">
        <f>IF(AH79="",0,IF(AH79="優勝",[2]点数換算表!$B$19,IF(AH79="準優勝",[2]点数換算表!$C$19,IF(AH79="ベスト4",[2]点数換算表!$D$19,IF(AH79="ベスト8",[2]点数換算表!$E$19,[2]点数換算表!$F$19)))))</f>
        <v>0</v>
      </c>
    </row>
    <row r="80" spans="1:35">
      <c r="A80" s="13">
        <v>77</v>
      </c>
      <c r="B80" s="13" t="s">
        <v>642</v>
      </c>
      <c r="C80" s="13" t="s">
        <v>643</v>
      </c>
      <c r="D80" s="13">
        <v>2</v>
      </c>
      <c r="E80" s="20" t="s">
        <v>289</v>
      </c>
      <c r="F80" s="27" t="s">
        <v>540</v>
      </c>
      <c r="G80" s="13">
        <f t="shared" si="1"/>
        <v>80</v>
      </c>
      <c r="H80" s="15"/>
      <c r="I80" s="13">
        <f>IF(H80="",0,IF(H80="優勝",[2]点数換算表!$B$2,IF(H80="準優勝",[2]点数換算表!$C$2,IF(H80="ベスト4",[2]点数換算表!$D$2,[2]点数換算表!$E$2))))</f>
        <v>0</v>
      </c>
      <c r="J80" s="15"/>
      <c r="K80" s="13">
        <f>IF(J80="",0,IF(J80="優勝",[2]点数換算表!$B$3,IF(J80="準優勝",[2]点数換算表!$C$3,IF(J80="ベスト4",[2]点数換算表!$D$3,[2]点数換算表!$E$3))))</f>
        <v>0</v>
      </c>
      <c r="L80" s="24" t="s">
        <v>8</v>
      </c>
      <c r="M80" s="13">
        <f>IF(L80="",0,IF(L80="優勝",[2]点数換算表!$B$4,IF(L80="準優勝",[2]点数換算表!$C$4,IF(L80="ベスト4",[2]点数換算表!$D$4,IF(L80="ベスト8",[2]点数換算表!$E$4,IF(L80="ベスト16",[2]点数換算表!$F$4,""))))))</f>
        <v>80</v>
      </c>
      <c r="N80" s="24"/>
      <c r="O80" s="13">
        <f>IF(N80="",0,IF(N80="優勝",[2]点数換算表!$B$5,IF(N80="準優勝",[2]点数換算表!$C$5,IF(N80="ベスト4",[2]点数換算表!$D$5,IF(N80="ベスト8",[2]点数換算表!$E$5,IF(N80="ベスト16",[2]点数換算表!$F$5,IF(N80="ベスト32",[2]点数換算表!$G$5,"")))))))</f>
        <v>0</v>
      </c>
      <c r="P80" s="24"/>
      <c r="Q80" s="13">
        <f>IF(P80="",0,IF(P80="優勝",[2]点数換算表!$B$6,IF(P80="準優勝",[2]点数換算表!$C$6,IF(P80="ベスト4",[2]点数換算表!$D$6,IF(P80="ベスト8",[2]点数換算表!$E$6,IF(P80="ベスト16",[2]点数換算表!$F$6,IF(P80="ベスト32",[2]点数換算表!$G$6,"")))))))</f>
        <v>0</v>
      </c>
      <c r="R80" s="15"/>
      <c r="S80" s="13">
        <f>IF(R80="",0,IF(R80="優勝",[2]点数換算表!$B$7,IF(R80="準優勝",[2]点数換算表!$C$7,IF(R80="ベスト4",[2]点数換算表!$D$7,IF(R80="ベスト8",[2]点数換算表!$E$7,[2]点数換算表!$F$7)))))</f>
        <v>0</v>
      </c>
      <c r="T80" s="15"/>
      <c r="U80" s="13">
        <f>IF(T80="",0,IF(T80="優勝",[2]点数換算表!$B$8,IF(T80="準優勝",[2]点数換算表!$C$8,IF(T80="ベスト4",[2]点数換算表!$D$8,IF(T80="ベスト8",[2]点数換算表!$E$8,[2]点数換算表!$F$8)))))</f>
        <v>0</v>
      </c>
      <c r="V80" s="15"/>
      <c r="W80" s="13">
        <f>IF(V80="",0,IF(V80="優勝",[2]点数換算表!$B$13,IF(V80="準優勝",[2]点数換算表!$C$13,IF(V80="ベスト4",[2]点数換算表!$D$13,[2]点数換算表!$E$13))))</f>
        <v>0</v>
      </c>
      <c r="X80" s="15"/>
      <c r="Y80" s="13">
        <f>IF(X80="",0,IF(X80="優勝",[2]点数換算表!$B$14,IF(X80="準優勝",[2]点数換算表!$C$14,IF(X80="ベスト4",[2]点数換算表!$D$14,[2]点数換算表!$E$14))))</f>
        <v>0</v>
      </c>
      <c r="Z80" s="24"/>
      <c r="AA80" s="13">
        <f>IF(Z80="",0,IF(Z80="優勝",[2]点数換算表!$B$15,IF(Z80="準優勝",[2]点数換算表!$C$15,IF(Z80="ベスト4",[2]点数換算表!$D$15,IF(Z80="ベスト8",[2]点数換算表!$E$15,IF(Z80="ベスト16",[2]点数換算表!$F$15,""))))))</f>
        <v>0</v>
      </c>
      <c r="AB80" s="24"/>
      <c r="AC80" s="13">
        <f>IF(AB80="",0,IF(AB80="優勝",[2]点数換算表!$B$16,IF(AB80="準優勝",[2]点数換算表!$C$16,IF(AB80="ベスト4",[2]点数換算表!$D$16,IF(AB80="ベスト8",[2]点数換算表!$E$16,IF(AB80="ベスト16",[2]点数換算表!$F$16,IF(AB80="ベスト32",[2]点数換算表!$G$16,"")))))))</f>
        <v>0</v>
      </c>
      <c r="AD80" s="24"/>
      <c r="AE80" s="13">
        <f>IF(AD80="",0,IF(AD80="優勝",[2]点数換算表!$B$17,IF(AD80="準優勝",[2]点数換算表!$C$17,IF(AD80="ベスト4",[2]点数換算表!$D$17,IF(AD80="ベスト8",[2]点数換算表!$E$17,IF(AD80="ベスト16",[2]点数換算表!$F$17,IF(AD80="ベスト32",[2]点数換算表!$G$17,"")))))))</f>
        <v>0</v>
      </c>
      <c r="AF80" s="15"/>
      <c r="AG80" s="13">
        <f>IF(AF80="",0,IF(AF80="優勝",[2]点数換算表!$B$18,IF(AF80="準優勝",[2]点数換算表!$C$18,IF(AF80="ベスト4",[2]点数換算表!$D$18,IF(AF80="ベスト8",[2]点数換算表!$E$18,[2]点数換算表!$F$18)))))</f>
        <v>0</v>
      </c>
      <c r="AH80" s="15"/>
      <c r="AI80" s="13">
        <f>IF(AH80="",0,IF(AH80="優勝",[2]点数換算表!$B$19,IF(AH80="準優勝",[2]点数換算表!$C$19,IF(AH80="ベスト4",[2]点数換算表!$D$19,IF(AH80="ベスト8",[2]点数換算表!$E$19,[2]点数換算表!$F$19)))))</f>
        <v>0</v>
      </c>
    </row>
    <row r="81" spans="1:35">
      <c r="A81" s="13">
        <v>78</v>
      </c>
      <c r="B81" s="13" t="s">
        <v>644</v>
      </c>
      <c r="C81" s="13" t="s">
        <v>643</v>
      </c>
      <c r="D81" s="13">
        <v>1</v>
      </c>
      <c r="E81" s="20" t="s">
        <v>289</v>
      </c>
      <c r="F81" s="27" t="s">
        <v>540</v>
      </c>
      <c r="G81" s="13">
        <f t="shared" si="1"/>
        <v>80</v>
      </c>
      <c r="H81" s="15"/>
      <c r="I81" s="13">
        <f>IF(H81="",0,IF(H81="優勝",[2]点数換算表!$B$2,IF(H81="準優勝",[2]点数換算表!$C$2,IF(H81="ベスト4",[2]点数換算表!$D$2,[2]点数換算表!$E$2))))</f>
        <v>0</v>
      </c>
      <c r="J81" s="15"/>
      <c r="K81" s="13">
        <f>IF(J81="",0,IF(J81="優勝",[2]点数換算表!$B$3,IF(J81="準優勝",[2]点数換算表!$C$3,IF(J81="ベスト4",[2]点数換算表!$D$3,[2]点数換算表!$E$3))))</f>
        <v>0</v>
      </c>
      <c r="L81" s="24" t="s">
        <v>8</v>
      </c>
      <c r="M81" s="13">
        <f>IF(L81="",0,IF(L81="優勝",[2]点数換算表!$B$4,IF(L81="準優勝",[2]点数換算表!$C$4,IF(L81="ベスト4",[2]点数換算表!$D$4,IF(L81="ベスト8",[2]点数換算表!$E$4,IF(L81="ベスト16",[2]点数換算表!$F$4,""))))))</f>
        <v>80</v>
      </c>
      <c r="N81" s="24"/>
      <c r="O81" s="13">
        <f>IF(N81="",0,IF(N81="優勝",[2]点数換算表!$B$5,IF(N81="準優勝",[2]点数換算表!$C$5,IF(N81="ベスト4",[2]点数換算表!$D$5,IF(N81="ベスト8",[2]点数換算表!$E$5,IF(N81="ベスト16",[2]点数換算表!$F$5,IF(N81="ベスト32",[2]点数換算表!$G$5,"")))))))</f>
        <v>0</v>
      </c>
      <c r="P81" s="24"/>
      <c r="Q81" s="13">
        <f>IF(P81="",0,IF(P81="優勝",[2]点数換算表!$B$6,IF(P81="準優勝",[2]点数換算表!$C$6,IF(P81="ベスト4",[2]点数換算表!$D$6,IF(P81="ベスト8",[2]点数換算表!$E$6,IF(P81="ベスト16",[2]点数換算表!$F$6,IF(P81="ベスト32",[2]点数換算表!$G$6,"")))))))</f>
        <v>0</v>
      </c>
      <c r="R81" s="15"/>
      <c r="S81" s="13">
        <f>IF(R81="",0,IF(R81="優勝",[2]点数換算表!$B$7,IF(R81="準優勝",[2]点数換算表!$C$7,IF(R81="ベスト4",[2]点数換算表!$D$7,IF(R81="ベスト8",[2]点数換算表!$E$7,[2]点数換算表!$F$7)))))</f>
        <v>0</v>
      </c>
      <c r="T81" s="15"/>
      <c r="U81" s="13">
        <f>IF(T81="",0,IF(T81="優勝",[2]点数換算表!$B$8,IF(T81="準優勝",[2]点数換算表!$C$8,IF(T81="ベスト4",[2]点数換算表!$D$8,IF(T81="ベスト8",[2]点数換算表!$E$8,[2]点数換算表!$F$8)))))</f>
        <v>0</v>
      </c>
      <c r="V81" s="15"/>
      <c r="W81" s="13">
        <f>IF(V81="",0,IF(V81="優勝",[2]点数換算表!$B$13,IF(V81="準優勝",[2]点数換算表!$C$13,IF(V81="ベスト4",[2]点数換算表!$D$13,[2]点数換算表!$E$13))))</f>
        <v>0</v>
      </c>
      <c r="X81" s="15"/>
      <c r="Y81" s="13">
        <f>IF(X81="",0,IF(X81="優勝",[2]点数換算表!$B$14,IF(X81="準優勝",[2]点数換算表!$C$14,IF(X81="ベスト4",[2]点数換算表!$D$14,[2]点数換算表!$E$14))))</f>
        <v>0</v>
      </c>
      <c r="Z81" s="24"/>
      <c r="AA81" s="13">
        <f>IF(Z81="",0,IF(Z81="優勝",[2]点数換算表!$B$15,IF(Z81="準優勝",[2]点数換算表!$C$15,IF(Z81="ベスト4",[2]点数換算表!$D$15,IF(Z81="ベスト8",[2]点数換算表!$E$15,IF(Z81="ベスト16",[2]点数換算表!$F$15,""))))))</f>
        <v>0</v>
      </c>
      <c r="AB81" s="24"/>
      <c r="AC81" s="13">
        <f>IF(AB81="",0,IF(AB81="優勝",[2]点数換算表!$B$16,IF(AB81="準優勝",[2]点数換算表!$C$16,IF(AB81="ベスト4",[2]点数換算表!$D$16,IF(AB81="ベスト8",[2]点数換算表!$E$16,IF(AB81="ベスト16",[2]点数換算表!$F$16,IF(AB81="ベスト32",[2]点数換算表!$G$16,"")))))))</f>
        <v>0</v>
      </c>
      <c r="AD81" s="24"/>
      <c r="AE81" s="13">
        <f>IF(AD81="",0,IF(AD81="優勝",[2]点数換算表!$B$17,IF(AD81="準優勝",[2]点数換算表!$C$17,IF(AD81="ベスト4",[2]点数換算表!$D$17,IF(AD81="ベスト8",[2]点数換算表!$E$17,IF(AD81="ベスト16",[2]点数換算表!$F$17,IF(AD81="ベスト32",[2]点数換算表!$G$17,"")))))))</f>
        <v>0</v>
      </c>
      <c r="AF81" s="15"/>
      <c r="AG81" s="13">
        <f>IF(AF81="",0,IF(AF81="優勝",[2]点数換算表!$B$18,IF(AF81="準優勝",[2]点数換算表!$C$18,IF(AF81="ベスト4",[2]点数換算表!$D$18,IF(AF81="ベスト8",[2]点数換算表!$E$18,[2]点数換算表!$F$18)))))</f>
        <v>0</v>
      </c>
      <c r="AH81" s="15"/>
      <c r="AI81" s="13">
        <f>IF(AH81="",0,IF(AH81="優勝",[2]点数換算表!$B$19,IF(AH81="準優勝",[2]点数換算表!$C$19,IF(AH81="ベスト4",[2]点数換算表!$D$19,IF(AH81="ベスト8",[2]点数換算表!$E$19,[2]点数換算表!$F$19)))))</f>
        <v>0</v>
      </c>
    </row>
    <row r="82" spans="1:35">
      <c r="A82" s="13">
        <v>79</v>
      </c>
      <c r="B82" s="24" t="s">
        <v>322</v>
      </c>
      <c r="C82" s="24" t="s">
        <v>291</v>
      </c>
      <c r="D82" s="24">
        <v>3</v>
      </c>
      <c r="E82" s="20" t="s">
        <v>289</v>
      </c>
      <c r="F82" s="27" t="s">
        <v>540</v>
      </c>
      <c r="G82" s="13">
        <f t="shared" si="1"/>
        <v>76</v>
      </c>
      <c r="H82" s="15"/>
      <c r="I82" s="13">
        <f>IF(H82="",0,IF(H82="優勝",[2]点数換算表!$B$2,IF(H82="準優勝",[2]点数換算表!$C$2,IF(H82="ベスト4",[2]点数換算表!$D$2,[2]点数換算表!$E$2))))</f>
        <v>0</v>
      </c>
      <c r="J82" s="15"/>
      <c r="K82" s="13">
        <f>IF(J82="",0,IF(J82="優勝",[2]点数換算表!$B$3,IF(J82="準優勝",[2]点数換算表!$C$3,IF(J82="ベスト4",[2]点数換算表!$D$3,[2]点数換算表!$E$3))))</f>
        <v>0</v>
      </c>
      <c r="L82" s="24" t="s">
        <v>6</v>
      </c>
      <c r="M82" s="13">
        <f>IF(L82="",0,IF(L82="優勝",[2]点数換算表!$B$4,IF(L82="準優勝",[2]点数換算表!$C$4,IF(L82="ベスト4",[2]点数換算表!$D$4,IF(L82="ベスト8",[2]点数換算表!$E$4,IF(L82="ベスト16",[2]点数換算表!$F$4,""))))))</f>
        <v>60</v>
      </c>
      <c r="N82" s="24"/>
      <c r="O82" s="13">
        <f>IF(N82="",0,IF(N82="優勝",[2]点数換算表!$B$5,IF(N82="準優勝",[2]点数換算表!$C$5,IF(N82="ベスト4",[2]点数換算表!$D$5,IF(N82="ベスト8",[2]点数換算表!$E$5,IF(N82="ベスト16",[2]点数換算表!$F$5,IF(N82="ベスト32",[2]点数換算表!$G$5,"")))))))</f>
        <v>0</v>
      </c>
      <c r="P82" s="24"/>
      <c r="Q82" s="13">
        <f>IF(P82="",0,IF(P82="優勝",[2]点数換算表!$B$6,IF(P82="準優勝",[2]点数換算表!$C$6,IF(P82="ベスト4",[2]点数換算表!$D$6,IF(P82="ベスト8",[2]点数換算表!$E$6,IF(P82="ベスト16",[2]点数換算表!$F$6,IF(P82="ベスト32",[2]点数換算表!$G$6,"")))))))</f>
        <v>0</v>
      </c>
      <c r="R82" s="15"/>
      <c r="S82" s="13">
        <f>IF(R82="",0,IF(R82="優勝",[2]点数換算表!$B$7,IF(R82="準優勝",[2]点数換算表!$C$7,IF(R82="ベスト4",[2]点数換算表!$D$7,IF(R82="ベスト8",[2]点数換算表!$E$7,[2]点数換算表!$F$7)))))</f>
        <v>0</v>
      </c>
      <c r="T82" s="15"/>
      <c r="U82" s="13">
        <f>IF(T82="",0,IF(T82="優勝",[2]点数換算表!$B$8,IF(T82="準優勝",[2]点数換算表!$C$8,IF(T82="ベスト4",[2]点数換算表!$D$8,IF(T82="ベスト8",[2]点数換算表!$E$8,[2]点数換算表!$F$8)))))</f>
        <v>0</v>
      </c>
      <c r="V82" s="15"/>
      <c r="W82" s="13">
        <f>IF(V82="",0,IF(V82="優勝",[2]点数換算表!$B$13,IF(V82="準優勝",[2]点数換算表!$C$13,IF(V82="ベスト4",[2]点数換算表!$D$13,[2]点数換算表!$E$13))))</f>
        <v>0</v>
      </c>
      <c r="X82" s="15"/>
      <c r="Y82" s="13">
        <f>IF(X82="",0,IF(X82="優勝",[2]点数換算表!$B$14,IF(X82="準優勝",[2]点数換算表!$C$14,IF(X82="ベスト4",[2]点数換算表!$D$14,[2]点数換算表!$E$14))))</f>
        <v>0</v>
      </c>
      <c r="Z82" s="24" t="s">
        <v>7</v>
      </c>
      <c r="AA82" s="13">
        <f>IF(Z82="",0,IF(Z82="優勝",[2]点数換算表!$B$15,IF(Z82="準優勝",[2]点数換算表!$C$15,IF(Z82="ベスト4",[2]点数換算表!$D$15,IF(Z82="ベスト8",[2]点数換算表!$E$15,IF(Z82="ベスト16",[2]点数換算表!$F$15,""))))))</f>
        <v>16</v>
      </c>
      <c r="AB82" s="24"/>
      <c r="AC82" s="13">
        <f>IF(AB82="",0,IF(AB82="優勝",[2]点数換算表!$B$16,IF(AB82="準優勝",[2]点数換算表!$C$16,IF(AB82="ベスト4",[2]点数換算表!$D$16,IF(AB82="ベスト8",[2]点数換算表!$E$16,IF(AB82="ベスト16",[2]点数換算表!$F$16,IF(AB82="ベスト32",[2]点数換算表!$G$16,"")))))))</f>
        <v>0</v>
      </c>
      <c r="AD82" s="24"/>
      <c r="AE82" s="13">
        <f>IF(AD82="",0,IF(AD82="優勝",[2]点数換算表!$B$17,IF(AD82="準優勝",[2]点数換算表!$C$17,IF(AD82="ベスト4",[2]点数換算表!$D$17,IF(AD82="ベスト8",[2]点数換算表!$E$17,IF(AD82="ベスト16",[2]点数換算表!$F$17,IF(AD82="ベスト32",[2]点数換算表!$G$17,"")))))))</f>
        <v>0</v>
      </c>
      <c r="AF82" s="15"/>
      <c r="AG82" s="13">
        <f>IF(AF82="",0,IF(AF82="優勝",[2]点数換算表!$B$18,IF(AF82="準優勝",[2]点数換算表!$C$18,IF(AF82="ベスト4",[2]点数換算表!$D$18,IF(AF82="ベスト8",[2]点数換算表!$E$18,[2]点数換算表!$F$18)))))</f>
        <v>0</v>
      </c>
      <c r="AH82" s="15"/>
      <c r="AI82" s="13">
        <f>IF(AH82="",0,IF(AH82="優勝",[2]点数換算表!$B$19,IF(AH82="準優勝",[2]点数換算表!$C$19,IF(AH82="ベスト4",[2]点数換算表!$D$19,IF(AH82="ベスト8",[2]点数換算表!$E$19,[2]点数換算表!$F$19)))))</f>
        <v>0</v>
      </c>
    </row>
    <row r="83" spans="1:35">
      <c r="A83" s="13">
        <v>80</v>
      </c>
      <c r="B83" s="24" t="s">
        <v>306</v>
      </c>
      <c r="C83" s="24" t="s">
        <v>297</v>
      </c>
      <c r="D83" s="24">
        <v>3</v>
      </c>
      <c r="E83" s="20" t="s">
        <v>289</v>
      </c>
      <c r="F83" s="27" t="s">
        <v>540</v>
      </c>
      <c r="G83" s="13">
        <f t="shared" si="1"/>
        <v>72</v>
      </c>
      <c r="H83" s="15"/>
      <c r="I83" s="13">
        <f>IF(H83="",0,IF(H83="優勝",[2]点数換算表!$B$2,IF(H83="準優勝",[2]点数換算表!$C$2,IF(H83="ベスト4",[2]点数換算表!$D$2,[2]点数換算表!$E$2))))</f>
        <v>0</v>
      </c>
      <c r="J83" s="15"/>
      <c r="K83" s="13">
        <f>IF(J83="",0,IF(J83="優勝",[2]点数換算表!$B$3,IF(J83="準優勝",[2]点数換算表!$C$3,IF(J83="ベスト4",[2]点数換算表!$D$3,[2]点数換算表!$E$3))))</f>
        <v>0</v>
      </c>
      <c r="L83" s="24" t="s">
        <v>9</v>
      </c>
      <c r="M83" s="13">
        <f>IF(L83="",0,IF(L83="優勝",[2]点数換算表!$B$4,IF(L83="準優勝",[2]点数換算表!$C$4,IF(L83="ベスト4",[2]点数換算表!$D$4,IF(L83="ベスト8",[2]点数換算表!$E$4,IF(L83="ベスト16",[2]点数換算表!$F$4,""))))))</f>
        <v>40</v>
      </c>
      <c r="N83" s="24"/>
      <c r="O83" s="13">
        <f>IF(N83="",0,IF(N83="優勝",[2]点数換算表!$B$5,IF(N83="準優勝",[2]点数換算表!$C$5,IF(N83="ベスト4",[2]点数換算表!$D$5,IF(N83="ベスト8",[2]点数換算表!$E$5,IF(N83="ベスト16",[2]点数換算表!$F$5,IF(N83="ベスト32",[2]点数換算表!$G$5,"")))))))</f>
        <v>0</v>
      </c>
      <c r="P83" s="24"/>
      <c r="Q83" s="13">
        <f>IF(P83="",0,IF(P83="優勝",[2]点数換算表!$B$6,IF(P83="準優勝",[2]点数換算表!$C$6,IF(P83="ベスト4",[2]点数換算表!$D$6,IF(P83="ベスト8",[2]点数換算表!$E$6,IF(P83="ベスト16",[2]点数換算表!$F$6,IF(P83="ベスト32",[2]点数換算表!$G$6,"")))))))</f>
        <v>0</v>
      </c>
      <c r="R83" s="15"/>
      <c r="S83" s="13">
        <f>IF(R83="",0,IF(R83="優勝",[2]点数換算表!$B$7,IF(R83="準優勝",[2]点数換算表!$C$7,IF(R83="ベスト4",[2]点数換算表!$D$7,IF(R83="ベスト8",[2]点数換算表!$E$7,[2]点数換算表!$F$7)))))</f>
        <v>0</v>
      </c>
      <c r="T83" s="15"/>
      <c r="U83" s="13">
        <f>IF(T83="",0,IF(T83="優勝",[2]点数換算表!$B$8,IF(T83="準優勝",[2]点数換算表!$C$8,IF(T83="ベスト4",[2]点数換算表!$D$8,IF(T83="ベスト8",[2]点数換算表!$E$8,[2]点数換算表!$F$8)))))</f>
        <v>0</v>
      </c>
      <c r="V83" s="15"/>
      <c r="W83" s="13">
        <f>IF(V83="",0,IF(V83="優勝",[2]点数換算表!$B$13,IF(V83="準優勝",[2]点数換算表!$C$13,IF(V83="ベスト4",[2]点数換算表!$D$13,[2]点数換算表!$E$13))))</f>
        <v>0</v>
      </c>
      <c r="X83" s="15"/>
      <c r="Y83" s="13">
        <f>IF(X83="",0,IF(X83="優勝",[2]点数換算表!$B$14,IF(X83="準優勝",[2]点数換算表!$C$14,IF(X83="ベスト4",[2]点数換算表!$D$14,[2]点数換算表!$E$14))))</f>
        <v>0</v>
      </c>
      <c r="Z83" s="24" t="s">
        <v>9</v>
      </c>
      <c r="AA83" s="13">
        <f>IF(Z83="",0,IF(Z83="優勝",[2]点数換算表!$B$15,IF(Z83="準優勝",[2]点数換算表!$C$15,IF(Z83="ベスト4",[2]点数換算表!$D$15,IF(Z83="ベスト8",[2]点数換算表!$E$15,IF(Z83="ベスト16",[2]点数換算表!$F$15,""))))))</f>
        <v>32</v>
      </c>
      <c r="AB83" s="24"/>
      <c r="AC83" s="13">
        <f>IF(AB83="",0,IF(AB83="優勝",[2]点数換算表!$B$16,IF(AB83="準優勝",[2]点数換算表!$C$16,IF(AB83="ベスト4",[2]点数換算表!$D$16,IF(AB83="ベスト8",[2]点数換算表!$E$16,IF(AB83="ベスト16",[2]点数換算表!$F$16,IF(AB83="ベスト32",[2]点数換算表!$G$16,"")))))))</f>
        <v>0</v>
      </c>
      <c r="AD83" s="24"/>
      <c r="AE83" s="13">
        <f>IF(AD83="",0,IF(AD83="優勝",[2]点数換算表!$B$17,IF(AD83="準優勝",[2]点数換算表!$C$17,IF(AD83="ベスト4",[2]点数換算表!$D$17,IF(AD83="ベスト8",[2]点数換算表!$E$17,IF(AD83="ベスト16",[2]点数換算表!$F$17,IF(AD83="ベスト32",[2]点数換算表!$G$17,"")))))))</f>
        <v>0</v>
      </c>
      <c r="AF83" s="15"/>
      <c r="AG83" s="13">
        <f>IF(AF83="",0,IF(AF83="優勝",[2]点数換算表!$B$18,IF(AF83="準優勝",[2]点数換算表!$C$18,IF(AF83="ベスト4",[2]点数換算表!$D$18,IF(AF83="ベスト8",[2]点数換算表!$E$18,[2]点数換算表!$F$18)))))</f>
        <v>0</v>
      </c>
      <c r="AH83" s="15"/>
      <c r="AI83" s="13">
        <f>IF(AH83="",0,IF(AH83="優勝",[2]点数換算表!$B$19,IF(AH83="準優勝",[2]点数換算表!$C$19,IF(AH83="ベスト4",[2]点数換算表!$D$19,IF(AH83="ベスト8",[2]点数換算表!$E$19,[2]点数換算表!$F$19)))))</f>
        <v>0</v>
      </c>
    </row>
    <row r="84" spans="1:35">
      <c r="A84" s="13">
        <v>81</v>
      </c>
      <c r="B84" s="24" t="s">
        <v>320</v>
      </c>
      <c r="C84" s="24" t="s">
        <v>290</v>
      </c>
      <c r="D84" s="24">
        <v>3</v>
      </c>
      <c r="E84" s="20" t="s">
        <v>289</v>
      </c>
      <c r="F84" s="27" t="s">
        <v>540</v>
      </c>
      <c r="G84" s="13">
        <f t="shared" ref="G84:G125" si="2">MAX(I84,K84)+SUM(M84:U84)+MAX(W84,Y84)+SUM(AA84:AI84)</f>
        <v>72</v>
      </c>
      <c r="H84" s="15"/>
      <c r="I84" s="13">
        <f>IF(H84="",0,IF(H84="優勝",[2]点数換算表!$B$2,IF(H84="準優勝",[2]点数換算表!$C$2,IF(H84="ベスト4",[2]点数換算表!$D$2,[2]点数換算表!$E$2))))</f>
        <v>0</v>
      </c>
      <c r="J84" s="15"/>
      <c r="K84" s="13">
        <f>IF(J84="",0,IF(J84="優勝",[2]点数換算表!$B$3,IF(J84="準優勝",[2]点数換算表!$C$3,IF(J84="ベスト4",[2]点数換算表!$D$3,[2]点数換算表!$E$3))))</f>
        <v>0</v>
      </c>
      <c r="L84" s="24" t="s">
        <v>9</v>
      </c>
      <c r="M84" s="13">
        <f>IF(L84="",0,IF(L84="優勝",[2]点数換算表!$B$4,IF(L84="準優勝",[2]点数換算表!$C$4,IF(L84="ベスト4",[2]点数換算表!$D$4,IF(L84="ベスト8",[2]点数換算表!$E$4,IF(L84="ベスト16",[2]点数換算表!$F$4,""))))))</f>
        <v>40</v>
      </c>
      <c r="N84" s="24"/>
      <c r="O84" s="13">
        <f>IF(N84="",0,IF(N84="優勝",[2]点数換算表!$B$5,IF(N84="準優勝",[2]点数換算表!$C$5,IF(N84="ベスト4",[2]点数換算表!$D$5,IF(N84="ベスト8",[2]点数換算表!$E$5,IF(N84="ベスト16",[2]点数換算表!$F$5,IF(N84="ベスト32",[2]点数換算表!$G$5,"")))))))</f>
        <v>0</v>
      </c>
      <c r="P84" s="24"/>
      <c r="Q84" s="13">
        <f>IF(P84="",0,IF(P84="優勝",[2]点数換算表!$B$6,IF(P84="準優勝",[2]点数換算表!$C$6,IF(P84="ベスト4",[2]点数換算表!$D$6,IF(P84="ベスト8",[2]点数換算表!$E$6,IF(P84="ベスト16",[2]点数換算表!$F$6,IF(P84="ベスト32",[2]点数換算表!$G$6,"")))))))</f>
        <v>0</v>
      </c>
      <c r="R84" s="15"/>
      <c r="S84" s="13">
        <f>IF(R84="",0,IF(R84="優勝",[2]点数換算表!$B$7,IF(R84="準優勝",[2]点数換算表!$C$7,IF(R84="ベスト4",[2]点数換算表!$D$7,IF(R84="ベスト8",[2]点数換算表!$E$7,[2]点数換算表!$F$7)))))</f>
        <v>0</v>
      </c>
      <c r="T84" s="15"/>
      <c r="U84" s="13">
        <f>IF(T84="",0,IF(T84="優勝",[2]点数換算表!$B$8,IF(T84="準優勝",[2]点数換算表!$C$8,IF(T84="ベスト4",[2]点数換算表!$D$8,IF(T84="ベスト8",[2]点数換算表!$E$8,[2]点数換算表!$F$8)))))</f>
        <v>0</v>
      </c>
      <c r="V84" s="15"/>
      <c r="W84" s="13">
        <f>IF(V84="",0,IF(V84="優勝",[2]点数換算表!$B$13,IF(V84="準優勝",[2]点数換算表!$C$13,IF(V84="ベスト4",[2]点数換算表!$D$13,[2]点数換算表!$E$13))))</f>
        <v>0</v>
      </c>
      <c r="X84" s="15"/>
      <c r="Y84" s="13">
        <f>IF(X84="",0,IF(X84="優勝",[2]点数換算表!$B$14,IF(X84="準優勝",[2]点数換算表!$C$14,IF(X84="ベスト4",[2]点数換算表!$D$14,[2]点数換算表!$E$14))))</f>
        <v>0</v>
      </c>
      <c r="Z84" s="24" t="s">
        <v>9</v>
      </c>
      <c r="AA84" s="13">
        <f>IF(Z84="",0,IF(Z84="優勝",[2]点数換算表!$B$15,IF(Z84="準優勝",[2]点数換算表!$C$15,IF(Z84="ベスト4",[2]点数換算表!$D$15,IF(Z84="ベスト8",[2]点数換算表!$E$15,IF(Z84="ベスト16",[2]点数換算表!$F$15,""))))))</f>
        <v>32</v>
      </c>
      <c r="AB84" s="24"/>
      <c r="AC84" s="13">
        <f>IF(AB84="",0,IF(AB84="優勝",[2]点数換算表!$B$16,IF(AB84="準優勝",[2]点数換算表!$C$16,IF(AB84="ベスト4",[2]点数換算表!$D$16,IF(AB84="ベスト8",[2]点数換算表!$E$16,IF(AB84="ベスト16",[2]点数換算表!$F$16,IF(AB84="ベスト32",[2]点数換算表!$G$16,"")))))))</f>
        <v>0</v>
      </c>
      <c r="AD84" s="24"/>
      <c r="AE84" s="13">
        <f>IF(AD84="",0,IF(AD84="優勝",[2]点数換算表!$B$17,IF(AD84="準優勝",[2]点数換算表!$C$17,IF(AD84="ベスト4",[2]点数換算表!$D$17,IF(AD84="ベスト8",[2]点数換算表!$E$17,IF(AD84="ベスト16",[2]点数換算表!$F$17,IF(AD84="ベスト32",[2]点数換算表!$G$17,"")))))))</f>
        <v>0</v>
      </c>
      <c r="AF84" s="15"/>
      <c r="AG84" s="13">
        <f>IF(AF84="",0,IF(AF84="優勝",[2]点数換算表!$B$18,IF(AF84="準優勝",[2]点数換算表!$C$18,IF(AF84="ベスト4",[2]点数換算表!$D$18,IF(AF84="ベスト8",[2]点数換算表!$E$18,[2]点数換算表!$F$18)))))</f>
        <v>0</v>
      </c>
      <c r="AH84" s="15"/>
      <c r="AI84" s="13">
        <f>IF(AH84="",0,IF(AH84="優勝",[2]点数換算表!$B$19,IF(AH84="準優勝",[2]点数換算表!$C$19,IF(AH84="ベスト4",[2]点数換算表!$D$19,IF(AH84="ベスト8",[2]点数換算表!$E$19,[2]点数換算表!$F$19)))))</f>
        <v>0</v>
      </c>
    </row>
    <row r="85" spans="1:35">
      <c r="A85" s="13">
        <v>82</v>
      </c>
      <c r="B85" s="24" t="s">
        <v>279</v>
      </c>
      <c r="C85" s="24" t="s">
        <v>257</v>
      </c>
      <c r="D85" s="24">
        <v>2</v>
      </c>
      <c r="E85" s="19" t="s">
        <v>250</v>
      </c>
      <c r="F85" s="27" t="s">
        <v>540</v>
      </c>
      <c r="G85" s="13">
        <f t="shared" si="2"/>
        <v>72</v>
      </c>
      <c r="H85" s="15"/>
      <c r="I85" s="13">
        <f>IF(H85="",0,IF(H85="優勝",[2]点数換算表!$B$2,IF(H85="準優勝",[2]点数換算表!$C$2,IF(H85="ベスト4",[2]点数換算表!$D$2,[2]点数換算表!$E$2))))</f>
        <v>0</v>
      </c>
      <c r="J85" s="15"/>
      <c r="K85" s="13">
        <f>IF(J85="",0,IF(J85="優勝",[2]点数換算表!$B$3,IF(J85="準優勝",[2]点数換算表!$C$3,IF(J85="ベスト4",[2]点数換算表!$D$3,[2]点数換算表!$E$3))))</f>
        <v>0</v>
      </c>
      <c r="L85" s="24" t="s">
        <v>9</v>
      </c>
      <c r="M85" s="13">
        <f>IF(L85="",0,IF(L85="優勝",[2]点数換算表!$B$4,IF(L85="準優勝",[2]点数換算表!$C$4,IF(L85="ベスト4",[2]点数換算表!$D$4,IF(L85="ベスト8",[2]点数換算表!$E$4,IF(L85="ベスト16",[2]点数換算表!$F$4,""))))))</f>
        <v>40</v>
      </c>
      <c r="N85" s="24"/>
      <c r="O85" s="13">
        <f>IF(N85="",0,IF(N85="優勝",[2]点数換算表!$B$5,IF(N85="準優勝",[2]点数換算表!$C$5,IF(N85="ベスト4",[2]点数換算表!$D$5,IF(N85="ベスト8",[2]点数換算表!$E$5,IF(N85="ベスト16",[2]点数換算表!$F$5,IF(N85="ベスト32",[2]点数換算表!$G$5,"")))))))</f>
        <v>0</v>
      </c>
      <c r="P85" s="24"/>
      <c r="Q85" s="13">
        <f>IF(P85="",0,IF(P85="優勝",[2]点数換算表!$B$6,IF(P85="準優勝",[2]点数換算表!$C$6,IF(P85="ベスト4",[2]点数換算表!$D$6,IF(P85="ベスト8",[2]点数換算表!$E$6,IF(P85="ベスト16",[2]点数換算表!$F$6,IF(P85="ベスト32",[2]点数換算表!$G$6,"")))))))</f>
        <v>0</v>
      </c>
      <c r="R85" s="15"/>
      <c r="S85" s="13">
        <f>IF(R85="",0,IF(R85="優勝",[2]点数換算表!$B$7,IF(R85="準優勝",[2]点数換算表!$C$7,IF(R85="ベスト4",[2]点数換算表!$D$7,IF(R85="ベスト8",[2]点数換算表!$E$7,[2]点数換算表!$F$7)))))</f>
        <v>0</v>
      </c>
      <c r="T85" s="15"/>
      <c r="U85" s="13">
        <f>IF(T85="",0,IF(T85="優勝",[2]点数換算表!$B$8,IF(T85="準優勝",[2]点数換算表!$C$8,IF(T85="ベスト4",[2]点数換算表!$D$8,IF(T85="ベスト8",[2]点数換算表!$E$8,[2]点数換算表!$F$8)))))</f>
        <v>0</v>
      </c>
      <c r="V85" s="15"/>
      <c r="W85" s="13">
        <f>IF(V85="",0,IF(V85="優勝",[2]点数換算表!$B$13,IF(V85="準優勝",[2]点数換算表!$C$13,IF(V85="ベスト4",[2]点数換算表!$D$13,[2]点数換算表!$E$13))))</f>
        <v>0</v>
      </c>
      <c r="X85" s="15"/>
      <c r="Y85" s="13">
        <f>IF(X85="",0,IF(X85="優勝",[2]点数換算表!$B$14,IF(X85="準優勝",[2]点数換算表!$C$14,IF(X85="ベスト4",[2]点数換算表!$D$14,[2]点数換算表!$E$14))))</f>
        <v>0</v>
      </c>
      <c r="Z85" s="24" t="s">
        <v>9</v>
      </c>
      <c r="AA85" s="13">
        <f>IF(Z85="",0,IF(Z85="優勝",[2]点数換算表!$B$15,IF(Z85="準優勝",[2]点数換算表!$C$15,IF(Z85="ベスト4",[2]点数換算表!$D$15,IF(Z85="ベスト8",[2]点数換算表!$E$15,IF(Z85="ベスト16",[2]点数換算表!$F$15,""))))))</f>
        <v>32</v>
      </c>
      <c r="AB85" s="24"/>
      <c r="AC85" s="13">
        <f>IF(AB85="",0,IF(AB85="優勝",[2]点数換算表!$B$16,IF(AB85="準優勝",[2]点数換算表!$C$16,IF(AB85="ベスト4",[2]点数換算表!$D$16,IF(AB85="ベスト8",[2]点数換算表!$E$16,IF(AB85="ベスト16",[2]点数換算表!$F$16,IF(AB85="ベスト32",[2]点数換算表!$G$16,"")))))))</f>
        <v>0</v>
      </c>
      <c r="AD85" s="24"/>
      <c r="AE85" s="13">
        <f>IF(AD85="",0,IF(AD85="優勝",[2]点数換算表!$B$17,IF(AD85="準優勝",[2]点数換算表!$C$17,IF(AD85="ベスト4",[2]点数換算表!$D$17,IF(AD85="ベスト8",[2]点数換算表!$E$17,IF(AD85="ベスト16",[2]点数換算表!$F$17,IF(AD85="ベスト32",[2]点数換算表!$G$17,"")))))))</f>
        <v>0</v>
      </c>
      <c r="AF85" s="15"/>
      <c r="AG85" s="13">
        <f>IF(AF85="",0,IF(AF85="優勝",[2]点数換算表!$B$18,IF(AF85="準優勝",[2]点数換算表!$C$18,IF(AF85="ベスト4",[2]点数換算表!$D$18,IF(AF85="ベスト8",[2]点数換算表!$E$18,[2]点数換算表!$F$18)))))</f>
        <v>0</v>
      </c>
      <c r="AH85" s="15"/>
      <c r="AI85" s="13">
        <f>IF(AH85="",0,IF(AH85="優勝",[2]点数換算表!$B$19,IF(AH85="準優勝",[2]点数換算表!$C$19,IF(AH85="ベスト4",[2]点数換算表!$D$19,IF(AH85="ベスト8",[2]点数換算表!$E$19,[2]点数換算表!$F$19)))))</f>
        <v>0</v>
      </c>
    </row>
    <row r="86" spans="1:35">
      <c r="A86" s="13">
        <v>83</v>
      </c>
      <c r="B86" s="24" t="s">
        <v>321</v>
      </c>
      <c r="C86" s="24" t="s">
        <v>297</v>
      </c>
      <c r="D86" s="24">
        <v>2</v>
      </c>
      <c r="E86" s="20" t="s">
        <v>289</v>
      </c>
      <c r="F86" s="27" t="s">
        <v>540</v>
      </c>
      <c r="G86" s="13">
        <f t="shared" si="2"/>
        <v>72</v>
      </c>
      <c r="H86" s="15"/>
      <c r="I86" s="13">
        <f>IF(H86="",0,IF(H86="優勝",[2]点数換算表!$B$2,IF(H86="準優勝",[2]点数換算表!$C$2,IF(H86="ベスト4",[2]点数換算表!$D$2,[2]点数換算表!$E$2))))</f>
        <v>0</v>
      </c>
      <c r="J86" s="15"/>
      <c r="K86" s="13">
        <f>IF(J86="",0,IF(J86="優勝",[2]点数換算表!$B$3,IF(J86="準優勝",[2]点数換算表!$C$3,IF(J86="ベスト4",[2]点数換算表!$D$3,[2]点数換算表!$E$3))))</f>
        <v>0</v>
      </c>
      <c r="L86" s="24" t="s">
        <v>9</v>
      </c>
      <c r="M86" s="13">
        <f>IF(L86="",0,IF(L86="優勝",[2]点数換算表!$B$4,IF(L86="準優勝",[2]点数換算表!$C$4,IF(L86="ベスト4",[2]点数換算表!$D$4,IF(L86="ベスト8",[2]点数換算表!$E$4,IF(L86="ベスト16",[2]点数換算表!$F$4,""))))))</f>
        <v>40</v>
      </c>
      <c r="N86" s="24"/>
      <c r="O86" s="13">
        <f>IF(N86="",0,IF(N86="優勝",[2]点数換算表!$B$5,IF(N86="準優勝",[2]点数換算表!$C$5,IF(N86="ベスト4",[2]点数換算表!$D$5,IF(N86="ベスト8",[2]点数換算表!$E$5,IF(N86="ベスト16",[2]点数換算表!$F$5,IF(N86="ベスト32",[2]点数換算表!$G$5,"")))))))</f>
        <v>0</v>
      </c>
      <c r="P86" s="24"/>
      <c r="Q86" s="13">
        <f>IF(P86="",0,IF(P86="優勝",[2]点数換算表!$B$6,IF(P86="準優勝",[2]点数換算表!$C$6,IF(P86="ベスト4",[2]点数換算表!$D$6,IF(P86="ベスト8",[2]点数換算表!$E$6,IF(P86="ベスト16",[2]点数換算表!$F$6,IF(P86="ベスト32",[2]点数換算表!$G$6,"")))))))</f>
        <v>0</v>
      </c>
      <c r="R86" s="15"/>
      <c r="S86" s="13">
        <f>IF(R86="",0,IF(R86="優勝",[2]点数換算表!$B$7,IF(R86="準優勝",[2]点数換算表!$C$7,IF(R86="ベスト4",[2]点数換算表!$D$7,IF(R86="ベスト8",[2]点数換算表!$E$7,[2]点数換算表!$F$7)))))</f>
        <v>0</v>
      </c>
      <c r="T86" s="15"/>
      <c r="U86" s="13">
        <f>IF(T86="",0,IF(T86="優勝",[2]点数換算表!$B$8,IF(T86="準優勝",[2]点数換算表!$C$8,IF(T86="ベスト4",[2]点数換算表!$D$8,IF(T86="ベスト8",[2]点数換算表!$E$8,[2]点数換算表!$F$8)))))</f>
        <v>0</v>
      </c>
      <c r="V86" s="15"/>
      <c r="W86" s="13">
        <f>IF(V86="",0,IF(V86="優勝",[2]点数換算表!$B$13,IF(V86="準優勝",[2]点数換算表!$C$13,IF(V86="ベスト4",[2]点数換算表!$D$13,[2]点数換算表!$E$13))))</f>
        <v>0</v>
      </c>
      <c r="X86" s="15"/>
      <c r="Y86" s="13">
        <f>IF(X86="",0,IF(X86="優勝",[2]点数換算表!$B$14,IF(X86="準優勝",[2]点数換算表!$C$14,IF(X86="ベスト4",[2]点数換算表!$D$14,[2]点数換算表!$E$14))))</f>
        <v>0</v>
      </c>
      <c r="Z86" s="24" t="s">
        <v>9</v>
      </c>
      <c r="AA86" s="13">
        <f>IF(Z86="",0,IF(Z86="優勝",[2]点数換算表!$B$15,IF(Z86="準優勝",[2]点数換算表!$C$15,IF(Z86="ベスト4",[2]点数換算表!$D$15,IF(Z86="ベスト8",[2]点数換算表!$E$15,IF(Z86="ベスト16",[2]点数換算表!$F$15,""))))))</f>
        <v>32</v>
      </c>
      <c r="AB86" s="24"/>
      <c r="AC86" s="13">
        <f>IF(AB86="",0,IF(AB86="優勝",[2]点数換算表!$B$16,IF(AB86="準優勝",[2]点数換算表!$C$16,IF(AB86="ベスト4",[2]点数換算表!$D$16,IF(AB86="ベスト8",[2]点数換算表!$E$16,IF(AB86="ベスト16",[2]点数換算表!$F$16,IF(AB86="ベスト32",[2]点数換算表!$G$16,"")))))))</f>
        <v>0</v>
      </c>
      <c r="AD86" s="24"/>
      <c r="AE86" s="13">
        <f>IF(AD86="",0,IF(AD86="優勝",[2]点数換算表!$B$17,IF(AD86="準優勝",[2]点数換算表!$C$17,IF(AD86="ベスト4",[2]点数換算表!$D$17,IF(AD86="ベスト8",[2]点数換算表!$E$17,IF(AD86="ベスト16",[2]点数換算表!$F$17,IF(AD86="ベスト32",[2]点数換算表!$G$17,"")))))))</f>
        <v>0</v>
      </c>
      <c r="AF86" s="15"/>
      <c r="AG86" s="13">
        <f>IF(AF86="",0,IF(AF86="優勝",[2]点数換算表!$B$18,IF(AF86="準優勝",[2]点数換算表!$C$18,IF(AF86="ベスト4",[2]点数換算表!$D$18,IF(AF86="ベスト8",[2]点数換算表!$E$18,[2]点数換算表!$F$18)))))</f>
        <v>0</v>
      </c>
      <c r="AH86" s="15"/>
      <c r="AI86" s="13">
        <f>IF(AH86="",0,IF(AH86="優勝",[2]点数換算表!$B$19,IF(AH86="準優勝",[2]点数換算表!$C$19,IF(AH86="ベスト4",[2]点数換算表!$D$19,IF(AH86="ベスト8",[2]点数換算表!$E$19,[2]点数換算表!$F$19)))))</f>
        <v>0</v>
      </c>
    </row>
    <row r="87" spans="1:35">
      <c r="A87" s="13">
        <v>84</v>
      </c>
      <c r="B87" s="24" t="s">
        <v>511</v>
      </c>
      <c r="C87" s="24" t="s">
        <v>466</v>
      </c>
      <c r="D87" s="24">
        <v>2</v>
      </c>
      <c r="E87" s="25" t="s">
        <v>467</v>
      </c>
      <c r="F87" s="26" t="s">
        <v>539</v>
      </c>
      <c r="G87" s="13">
        <f t="shared" si="2"/>
        <v>72</v>
      </c>
      <c r="H87" s="15"/>
      <c r="I87" s="13">
        <f>IF(H87="",0,IF(H87="優勝",[2]点数換算表!$B$2,IF(H87="準優勝",[2]点数換算表!$C$2,IF(H87="ベスト4",[2]点数換算表!$D$2,[2]点数換算表!$E$2))))</f>
        <v>0</v>
      </c>
      <c r="J87" s="15"/>
      <c r="K87" s="13">
        <f>IF(J87="",0,IF(J87="優勝",[2]点数換算表!$B$3,IF(J87="準優勝",[2]点数換算表!$C$3,IF(J87="ベスト4",[2]点数換算表!$D$3,[2]点数換算表!$E$3))))</f>
        <v>0</v>
      </c>
      <c r="L87" s="24" t="s">
        <v>9</v>
      </c>
      <c r="M87" s="13">
        <f>IF(L87="",0,IF(L87="優勝",[2]点数換算表!$B$4,IF(L87="準優勝",[2]点数換算表!$C$4,IF(L87="ベスト4",[2]点数換算表!$D$4,IF(L87="ベスト8",[2]点数換算表!$E$4,IF(L87="ベスト16",[2]点数換算表!$F$4,""))))))</f>
        <v>40</v>
      </c>
      <c r="N87" s="24"/>
      <c r="O87" s="13">
        <f>IF(N87="",0,IF(N87="優勝",[2]点数換算表!$B$5,IF(N87="準優勝",[2]点数換算表!$C$5,IF(N87="ベスト4",[2]点数換算表!$D$5,IF(N87="ベスト8",[2]点数換算表!$E$5,IF(N87="ベスト16",[2]点数換算表!$F$5,IF(N87="ベスト32",[2]点数換算表!$G$5,"")))))))</f>
        <v>0</v>
      </c>
      <c r="P87" s="24"/>
      <c r="Q87" s="13">
        <f>IF(P87="",0,IF(P87="優勝",[2]点数換算表!$B$6,IF(P87="準優勝",[2]点数換算表!$C$6,IF(P87="ベスト4",[2]点数換算表!$D$6,IF(P87="ベスト8",[2]点数換算表!$E$6,IF(P87="ベスト16",[2]点数換算表!$F$6,IF(P87="ベスト32",[2]点数換算表!$G$6,"")))))))</f>
        <v>0</v>
      </c>
      <c r="R87" s="15"/>
      <c r="S87" s="13">
        <f>IF(R87="",0,IF(R87="優勝",[2]点数換算表!$B$7,IF(R87="準優勝",[2]点数換算表!$C$7,IF(R87="ベスト4",[2]点数換算表!$D$7,IF(R87="ベスト8",[2]点数換算表!$E$7,[2]点数換算表!$F$7)))))</f>
        <v>0</v>
      </c>
      <c r="T87" s="15"/>
      <c r="U87" s="13">
        <f>IF(T87="",0,IF(T87="優勝",[2]点数換算表!$B$8,IF(T87="準優勝",[2]点数換算表!$C$8,IF(T87="ベスト4",[2]点数換算表!$D$8,IF(T87="ベスト8",[2]点数換算表!$E$8,[2]点数換算表!$F$8)))))</f>
        <v>0</v>
      </c>
      <c r="V87" s="15"/>
      <c r="W87" s="13">
        <f>IF(V87="",0,IF(V87="優勝",[2]点数換算表!$B$13,IF(V87="準優勝",[2]点数換算表!$C$13,IF(V87="ベスト4",[2]点数換算表!$D$13,[2]点数換算表!$E$13))))</f>
        <v>0</v>
      </c>
      <c r="X87" s="15"/>
      <c r="Y87" s="13">
        <f>IF(X87="",0,IF(X87="優勝",[2]点数換算表!$B$14,IF(X87="準優勝",[2]点数換算表!$C$14,IF(X87="ベスト4",[2]点数換算表!$D$14,[2]点数換算表!$E$14))))</f>
        <v>0</v>
      </c>
      <c r="Z87" s="24" t="s">
        <v>9</v>
      </c>
      <c r="AA87" s="13">
        <f>IF(Z87="",0,IF(Z87="優勝",[2]点数換算表!$B$15,IF(Z87="準優勝",[2]点数換算表!$C$15,IF(Z87="ベスト4",[2]点数換算表!$D$15,IF(Z87="ベスト8",[2]点数換算表!$E$15,IF(Z87="ベスト16",[2]点数換算表!$F$15,""))))))</f>
        <v>32</v>
      </c>
      <c r="AB87" s="24"/>
      <c r="AC87" s="13">
        <f>IF(AB87="",0,IF(AB87="優勝",[2]点数換算表!$B$16,IF(AB87="準優勝",[2]点数換算表!$C$16,IF(AB87="ベスト4",[2]点数換算表!$D$16,IF(AB87="ベスト8",[2]点数換算表!$E$16,IF(AB87="ベスト16",[2]点数換算表!$F$16,IF(AB87="ベスト32",[2]点数換算表!$G$16,"")))))))</f>
        <v>0</v>
      </c>
      <c r="AD87" s="24"/>
      <c r="AE87" s="13">
        <f>IF(AD87="",0,IF(AD87="優勝",[2]点数換算表!$B$17,IF(AD87="準優勝",[2]点数換算表!$C$17,IF(AD87="ベスト4",[2]点数換算表!$D$17,IF(AD87="ベスト8",[2]点数換算表!$E$17,IF(AD87="ベスト16",[2]点数換算表!$F$17,IF(AD87="ベスト32",[2]点数換算表!$G$17,"")))))))</f>
        <v>0</v>
      </c>
      <c r="AF87" s="15"/>
      <c r="AG87" s="13">
        <f>IF(AF87="",0,IF(AF87="優勝",[2]点数換算表!$B$18,IF(AF87="準優勝",[2]点数換算表!$C$18,IF(AF87="ベスト4",[2]点数換算表!$D$18,IF(AF87="ベスト8",[2]点数換算表!$E$18,[2]点数換算表!$F$18)))))</f>
        <v>0</v>
      </c>
      <c r="AH87" s="15"/>
      <c r="AI87" s="13">
        <f>IF(AH87="",0,IF(AH87="優勝",[2]点数換算表!$B$19,IF(AH87="準優勝",[2]点数換算表!$C$19,IF(AH87="ベスト4",[2]点数換算表!$D$19,IF(AH87="ベスト8",[2]点数換算表!$E$19,[2]点数換算表!$F$19)))))</f>
        <v>0</v>
      </c>
    </row>
    <row r="88" spans="1:35">
      <c r="A88" s="13">
        <v>85</v>
      </c>
      <c r="B88" s="24" t="s">
        <v>124</v>
      </c>
      <c r="C88" s="24" t="s">
        <v>80</v>
      </c>
      <c r="D88" s="24">
        <v>2</v>
      </c>
      <c r="E88" s="16" t="s">
        <v>177</v>
      </c>
      <c r="F88" s="26" t="s">
        <v>539</v>
      </c>
      <c r="G88" s="13">
        <f t="shared" si="2"/>
        <v>70</v>
      </c>
      <c r="H88" s="15"/>
      <c r="I88" s="13">
        <f>IF(H88="",0,IF(H88="優勝",[2]点数換算表!$B$2,IF(H88="準優勝",[2]点数換算表!$C$2,IF(H88="ベスト4",[2]点数換算表!$D$2,[2]点数換算表!$E$2))))</f>
        <v>0</v>
      </c>
      <c r="J88" s="15"/>
      <c r="K88" s="13">
        <f>IF(J88="",0,IF(J88="優勝",[2]点数換算表!$B$3,IF(J88="準優勝",[2]点数換算表!$C$3,IF(J88="ベスト4",[2]点数換算表!$D$3,[2]点数換算表!$E$3))))</f>
        <v>0</v>
      </c>
      <c r="L88" s="24" t="s">
        <v>7</v>
      </c>
      <c r="M88" s="13">
        <f>IF(L88="",0,IF(L88="優勝",[2]点数換算表!$B$4,IF(L88="準優勝",[2]点数換算表!$C$4,IF(L88="ベスト4",[2]点数換算表!$D$4,IF(L88="ベスト8",[2]点数換算表!$E$4,IF(L88="ベスト16",[2]点数換算表!$F$4,""))))))</f>
        <v>20</v>
      </c>
      <c r="N88" s="24" t="s">
        <v>135</v>
      </c>
      <c r="O88" s="13">
        <f>IF(N88="",0,IF(N88="優勝",[2]点数換算表!$B$5,IF(N88="準優勝",[2]点数換算表!$C$5,IF(N88="ベスト4",[2]点数換算表!$D$5,IF(N88="ベスト8",[2]点数換算表!$E$5,IF(N88="ベスト16",[2]点数換算表!$F$5,IF(N88="ベスト32",[2]点数換算表!$G$5,"")))))))</f>
        <v>50</v>
      </c>
      <c r="P88" s="24"/>
      <c r="Q88" s="13">
        <f>IF(P88="",0,IF(P88="優勝",[2]点数換算表!$B$6,IF(P88="準優勝",[2]点数換算表!$C$6,IF(P88="ベスト4",[2]点数換算表!$D$6,IF(P88="ベスト8",[2]点数換算表!$E$6,IF(P88="ベスト16",[2]点数換算表!$F$6,IF(P88="ベスト32",[2]点数換算表!$G$6,"")))))))</f>
        <v>0</v>
      </c>
      <c r="R88" s="15"/>
      <c r="S88" s="13">
        <f>IF(R88="",0,IF(R88="優勝",[2]点数換算表!$B$7,IF(R88="準優勝",[2]点数換算表!$C$7,IF(R88="ベスト4",[2]点数換算表!$D$7,IF(R88="ベスト8",[2]点数換算表!$E$7,[2]点数換算表!$F$7)))))</f>
        <v>0</v>
      </c>
      <c r="T88" s="15"/>
      <c r="U88" s="13">
        <f>IF(T88="",0,IF(T88="優勝",[2]点数換算表!$B$8,IF(T88="準優勝",[2]点数換算表!$C$8,IF(T88="ベスト4",[2]点数換算表!$D$8,IF(T88="ベスト8",[2]点数換算表!$E$8,[2]点数換算表!$F$8)))))</f>
        <v>0</v>
      </c>
      <c r="V88" s="15"/>
      <c r="W88" s="13">
        <f>IF(V88="",0,IF(V88="優勝",[2]点数換算表!$B$13,IF(V88="準優勝",[2]点数換算表!$C$13,IF(V88="ベスト4",[2]点数換算表!$D$13,[2]点数換算表!$E$13))))</f>
        <v>0</v>
      </c>
      <c r="X88" s="15"/>
      <c r="Y88" s="13">
        <f>IF(X88="",0,IF(X88="優勝",[2]点数換算表!$B$14,IF(X88="準優勝",[2]点数換算表!$C$14,IF(X88="ベスト4",[2]点数換算表!$D$14,[2]点数換算表!$E$14))))</f>
        <v>0</v>
      </c>
      <c r="Z88" s="24"/>
      <c r="AA88" s="13">
        <f>IF(Z88="",0,IF(Z88="優勝",[2]点数換算表!$B$15,IF(Z88="準優勝",[2]点数換算表!$C$15,IF(Z88="ベスト4",[2]点数換算表!$D$15,IF(Z88="ベスト8",[2]点数換算表!$E$15,IF(Z88="ベスト16",[2]点数換算表!$F$15,""))))))</f>
        <v>0</v>
      </c>
      <c r="AB88" s="24"/>
      <c r="AC88" s="13">
        <f>IF(AB88="",0,IF(AB88="優勝",[2]点数換算表!$B$16,IF(AB88="準優勝",[2]点数換算表!$C$16,IF(AB88="ベスト4",[2]点数換算表!$D$16,IF(AB88="ベスト8",[2]点数換算表!$E$16,IF(AB88="ベスト16",[2]点数換算表!$F$16,IF(AB88="ベスト32",[2]点数換算表!$G$16,"")))))))</f>
        <v>0</v>
      </c>
      <c r="AD88" s="24"/>
      <c r="AE88" s="13">
        <f>IF(AD88="",0,IF(AD88="優勝",[2]点数換算表!$B$17,IF(AD88="準優勝",[2]点数換算表!$C$17,IF(AD88="ベスト4",[2]点数換算表!$D$17,IF(AD88="ベスト8",[2]点数換算表!$E$17,IF(AD88="ベスト16",[2]点数換算表!$F$17,IF(AD88="ベスト32",[2]点数換算表!$G$17,"")))))))</f>
        <v>0</v>
      </c>
      <c r="AF88" s="15"/>
      <c r="AG88" s="13">
        <f>IF(AF88="",0,IF(AF88="優勝",[2]点数換算表!$B$18,IF(AF88="準優勝",[2]点数換算表!$C$18,IF(AF88="ベスト4",[2]点数換算表!$D$18,IF(AF88="ベスト8",[2]点数換算表!$E$18,[2]点数換算表!$F$18)))))</f>
        <v>0</v>
      </c>
      <c r="AH88" s="15"/>
      <c r="AI88" s="13">
        <f>IF(AH88="",0,IF(AH88="優勝",[2]点数換算表!$B$19,IF(AH88="準優勝",[2]点数換算表!$C$19,IF(AH88="ベスト4",[2]点数換算表!$D$19,IF(AH88="ベスト8",[2]点数換算表!$E$19,[2]点数換算表!$F$19)))))</f>
        <v>0</v>
      </c>
    </row>
    <row r="89" spans="1:35">
      <c r="A89" s="13">
        <v>86</v>
      </c>
      <c r="B89" s="24" t="s">
        <v>94</v>
      </c>
      <c r="C89" s="24" t="s">
        <v>80</v>
      </c>
      <c r="D89" s="24">
        <v>2</v>
      </c>
      <c r="E89" s="16" t="s">
        <v>177</v>
      </c>
      <c r="F89" s="26" t="s">
        <v>539</v>
      </c>
      <c r="G89" s="13">
        <f t="shared" si="2"/>
        <v>70</v>
      </c>
      <c r="H89" s="15"/>
      <c r="I89" s="13">
        <f>IF(H89="",0,IF(H89="優勝",[2]点数換算表!$B$2,IF(H89="準優勝",[2]点数換算表!$C$2,IF(H89="ベスト4",[2]点数換算表!$D$2,[2]点数換算表!$E$2))))</f>
        <v>0</v>
      </c>
      <c r="J89" s="15"/>
      <c r="K89" s="13">
        <f>IF(J89="",0,IF(J89="優勝",[2]点数換算表!$B$3,IF(J89="準優勝",[2]点数換算表!$C$3,IF(J89="ベスト4",[2]点数換算表!$D$3,[2]点数換算表!$E$3))))</f>
        <v>0</v>
      </c>
      <c r="L89" s="24" t="s">
        <v>7</v>
      </c>
      <c r="M89" s="13">
        <f>IF(L89="",0,IF(L89="優勝",[2]点数換算表!$B$4,IF(L89="準優勝",[2]点数換算表!$C$4,IF(L89="ベスト4",[2]点数換算表!$D$4,IF(L89="ベスト8",[2]点数換算表!$E$4,IF(L89="ベスト16",[2]点数換算表!$F$4,""))))))</f>
        <v>20</v>
      </c>
      <c r="N89" s="24" t="s">
        <v>135</v>
      </c>
      <c r="O89" s="13">
        <f>IF(N89="",0,IF(N89="優勝",[2]点数換算表!$B$5,IF(N89="準優勝",[2]点数換算表!$C$5,IF(N89="ベスト4",[2]点数換算表!$D$5,IF(N89="ベスト8",[2]点数換算表!$E$5,IF(N89="ベスト16",[2]点数換算表!$F$5,IF(N89="ベスト32",[2]点数換算表!$G$5,"")))))))</f>
        <v>50</v>
      </c>
      <c r="P89" s="24"/>
      <c r="Q89" s="13">
        <f>IF(P89="",0,IF(P89="優勝",[2]点数換算表!$B$6,IF(P89="準優勝",[2]点数換算表!$C$6,IF(P89="ベスト4",[2]点数換算表!$D$6,IF(P89="ベスト8",[2]点数換算表!$E$6,IF(P89="ベスト16",[2]点数換算表!$F$6,IF(P89="ベスト32",[2]点数換算表!$G$6,"")))))))</f>
        <v>0</v>
      </c>
      <c r="R89" s="15"/>
      <c r="S89" s="13">
        <f>IF(R89="",0,IF(R89="優勝",[2]点数換算表!$B$7,IF(R89="準優勝",[2]点数換算表!$C$7,IF(R89="ベスト4",[2]点数換算表!$D$7,IF(R89="ベスト8",[2]点数換算表!$E$7,[2]点数換算表!$F$7)))))</f>
        <v>0</v>
      </c>
      <c r="T89" s="15"/>
      <c r="U89" s="13">
        <f>IF(T89="",0,IF(T89="優勝",[2]点数換算表!$B$8,IF(T89="準優勝",[2]点数換算表!$C$8,IF(T89="ベスト4",[2]点数換算表!$D$8,IF(T89="ベスト8",[2]点数換算表!$E$8,[2]点数換算表!$F$8)))))</f>
        <v>0</v>
      </c>
      <c r="V89" s="15"/>
      <c r="W89" s="13">
        <f>IF(V89="",0,IF(V89="優勝",[2]点数換算表!$B$13,IF(V89="準優勝",[2]点数換算表!$C$13,IF(V89="ベスト4",[2]点数換算表!$D$13,[2]点数換算表!$E$13))))</f>
        <v>0</v>
      </c>
      <c r="X89" s="15"/>
      <c r="Y89" s="13">
        <f>IF(X89="",0,IF(X89="優勝",[2]点数換算表!$B$14,IF(X89="準優勝",[2]点数換算表!$C$14,IF(X89="ベスト4",[2]点数換算表!$D$14,[2]点数換算表!$E$14))))</f>
        <v>0</v>
      </c>
      <c r="Z89" s="24"/>
      <c r="AA89" s="13">
        <f>IF(Z89="",0,IF(Z89="優勝",[2]点数換算表!$B$15,IF(Z89="準優勝",[2]点数換算表!$C$15,IF(Z89="ベスト4",[2]点数換算表!$D$15,IF(Z89="ベスト8",[2]点数換算表!$E$15,IF(Z89="ベスト16",[2]点数換算表!$F$15,""))))))</f>
        <v>0</v>
      </c>
      <c r="AB89" s="24"/>
      <c r="AC89" s="13">
        <f>IF(AB89="",0,IF(AB89="優勝",[2]点数換算表!$B$16,IF(AB89="準優勝",[2]点数換算表!$C$16,IF(AB89="ベスト4",[2]点数換算表!$D$16,IF(AB89="ベスト8",[2]点数換算表!$E$16,IF(AB89="ベスト16",[2]点数換算表!$F$16,IF(AB89="ベスト32",[2]点数換算表!$G$16,"")))))))</f>
        <v>0</v>
      </c>
      <c r="AD89" s="24"/>
      <c r="AE89" s="13">
        <f>IF(AD89="",0,IF(AD89="優勝",[2]点数換算表!$B$17,IF(AD89="準優勝",[2]点数換算表!$C$17,IF(AD89="ベスト4",[2]点数換算表!$D$17,IF(AD89="ベスト8",[2]点数換算表!$E$17,IF(AD89="ベスト16",[2]点数換算表!$F$17,IF(AD89="ベスト32",[2]点数換算表!$G$17,"")))))))</f>
        <v>0</v>
      </c>
      <c r="AF89" s="15"/>
      <c r="AG89" s="13">
        <f>IF(AF89="",0,IF(AF89="優勝",[2]点数換算表!$B$18,IF(AF89="準優勝",[2]点数換算表!$C$18,IF(AF89="ベスト4",[2]点数換算表!$D$18,IF(AF89="ベスト8",[2]点数換算表!$E$18,[2]点数換算表!$F$18)))))</f>
        <v>0</v>
      </c>
      <c r="AH89" s="15"/>
      <c r="AI89" s="13">
        <f>IF(AH89="",0,IF(AH89="優勝",[2]点数換算表!$B$19,IF(AH89="準優勝",[2]点数換算表!$C$19,IF(AH89="ベスト4",[2]点数換算表!$D$19,IF(AH89="ベスト8",[2]点数換算表!$E$19,[2]点数換算表!$F$19)))))</f>
        <v>0</v>
      </c>
    </row>
    <row r="90" spans="1:35">
      <c r="A90" s="13">
        <v>87</v>
      </c>
      <c r="B90" s="24" t="s">
        <v>549</v>
      </c>
      <c r="C90" s="24" t="s">
        <v>85</v>
      </c>
      <c r="D90" s="24">
        <v>2</v>
      </c>
      <c r="E90" s="16" t="s">
        <v>177</v>
      </c>
      <c r="F90" s="26" t="s">
        <v>539</v>
      </c>
      <c r="G90" s="13">
        <f t="shared" si="2"/>
        <v>70</v>
      </c>
      <c r="H90" s="15"/>
      <c r="I90" s="13">
        <f>IF(H90="",0,IF(H90="優勝",[2]点数換算表!$B$2,IF(H90="準優勝",[2]点数換算表!$C$2,IF(H90="ベスト4",[2]点数換算表!$D$2,[2]点数換算表!$E$2))))</f>
        <v>0</v>
      </c>
      <c r="J90" s="15"/>
      <c r="K90" s="13">
        <f>IF(J90="",0,IF(J90="優勝",[2]点数換算表!$B$3,IF(J90="準優勝",[2]点数換算表!$C$3,IF(J90="ベスト4",[2]点数換算表!$D$3,[2]点数換算表!$E$3))))</f>
        <v>0</v>
      </c>
      <c r="L90" s="24" t="s">
        <v>7</v>
      </c>
      <c r="M90" s="13">
        <f>IF(L90="",0,IF(L90="優勝",[2]点数換算表!$B$4,IF(L90="準優勝",[2]点数換算表!$C$4,IF(L90="ベスト4",[2]点数換算表!$D$4,IF(L90="ベスト8",[2]点数換算表!$E$4,IF(L90="ベスト16",[2]点数換算表!$F$4,""))))))</f>
        <v>20</v>
      </c>
      <c r="N90" s="24" t="s">
        <v>135</v>
      </c>
      <c r="O90" s="13">
        <f>IF(N90="",0,IF(N90="優勝",[2]点数換算表!$B$5,IF(N90="準優勝",[2]点数換算表!$C$5,IF(N90="ベスト4",[2]点数換算表!$D$5,IF(N90="ベスト8",[2]点数換算表!$E$5,IF(N90="ベスト16",[2]点数換算表!$F$5,IF(N90="ベスト32",[2]点数換算表!$G$5,"")))))))</f>
        <v>50</v>
      </c>
      <c r="P90" s="24"/>
      <c r="Q90" s="13">
        <f>IF(P90="",0,IF(P90="優勝",[2]点数換算表!$B$6,IF(P90="準優勝",[2]点数換算表!$C$6,IF(P90="ベスト4",[2]点数換算表!$D$6,IF(P90="ベスト8",[2]点数換算表!$E$6,IF(P90="ベスト16",[2]点数換算表!$F$6,IF(P90="ベスト32",[2]点数換算表!$G$6,"")))))))</f>
        <v>0</v>
      </c>
      <c r="R90" s="15"/>
      <c r="S90" s="13">
        <f>IF(R90="",0,IF(R90="優勝",[2]点数換算表!$B$7,IF(R90="準優勝",[2]点数換算表!$C$7,IF(R90="ベスト4",[2]点数換算表!$D$7,IF(R90="ベスト8",[2]点数換算表!$E$7,[2]点数換算表!$F$7)))))</f>
        <v>0</v>
      </c>
      <c r="T90" s="15"/>
      <c r="U90" s="13">
        <f>IF(T90="",0,IF(T90="優勝",[2]点数換算表!$B$8,IF(T90="準優勝",[2]点数換算表!$C$8,IF(T90="ベスト4",[2]点数換算表!$D$8,IF(T90="ベスト8",[2]点数換算表!$E$8,[2]点数換算表!$F$8)))))</f>
        <v>0</v>
      </c>
      <c r="V90" s="15"/>
      <c r="W90" s="13">
        <f>IF(V90="",0,IF(V90="優勝",[2]点数換算表!$B$13,IF(V90="準優勝",[2]点数換算表!$C$13,IF(V90="ベスト4",[2]点数換算表!$D$13,[2]点数換算表!$E$13))))</f>
        <v>0</v>
      </c>
      <c r="X90" s="15"/>
      <c r="Y90" s="13">
        <f>IF(X90="",0,IF(X90="優勝",[2]点数換算表!$B$14,IF(X90="準優勝",[2]点数換算表!$C$14,IF(X90="ベスト4",[2]点数換算表!$D$14,[2]点数換算表!$E$14))))</f>
        <v>0</v>
      </c>
      <c r="Z90" s="24"/>
      <c r="AA90" s="13">
        <f>IF(Z90="",0,IF(Z90="優勝",[2]点数換算表!$B$15,IF(Z90="準優勝",[2]点数換算表!$C$15,IF(Z90="ベスト4",[2]点数換算表!$D$15,IF(Z90="ベスト8",[2]点数換算表!$E$15,IF(Z90="ベスト16",[2]点数換算表!$F$15,""))))))</f>
        <v>0</v>
      </c>
      <c r="AB90" s="24"/>
      <c r="AC90" s="13">
        <f>IF(AB90="",0,IF(AB90="優勝",[2]点数換算表!$B$16,IF(AB90="準優勝",[2]点数換算表!$C$16,IF(AB90="ベスト4",[2]点数換算表!$D$16,IF(AB90="ベスト8",[2]点数換算表!$E$16,IF(AB90="ベスト16",[2]点数換算表!$F$16,IF(AB90="ベスト32",[2]点数換算表!$G$16,"")))))))</f>
        <v>0</v>
      </c>
      <c r="AD90" s="24"/>
      <c r="AE90" s="13">
        <f>IF(AD90="",0,IF(AD90="優勝",[2]点数換算表!$B$17,IF(AD90="準優勝",[2]点数換算表!$C$17,IF(AD90="ベスト4",[2]点数換算表!$D$17,IF(AD90="ベスト8",[2]点数換算表!$E$17,IF(AD90="ベスト16",[2]点数換算表!$F$17,IF(AD90="ベスト32",[2]点数換算表!$G$17,"")))))))</f>
        <v>0</v>
      </c>
      <c r="AF90" s="15"/>
      <c r="AG90" s="13">
        <f>IF(AF90="",0,IF(AF90="優勝",[2]点数換算表!$B$18,IF(AF90="準優勝",[2]点数換算表!$C$18,IF(AF90="ベスト4",[2]点数換算表!$D$18,IF(AF90="ベスト8",[2]点数換算表!$E$18,[2]点数換算表!$F$18)))))</f>
        <v>0</v>
      </c>
      <c r="AH90" s="15"/>
      <c r="AI90" s="13">
        <f>IF(AH90="",0,IF(AH90="優勝",[2]点数換算表!$B$19,IF(AH90="準優勝",[2]点数換算表!$C$19,IF(AH90="ベスト4",[2]点数換算表!$D$19,IF(AH90="ベスト8",[2]点数換算表!$E$19,[2]点数換算表!$F$19)))))</f>
        <v>0</v>
      </c>
    </row>
    <row r="91" spans="1:35">
      <c r="A91" s="13">
        <v>88</v>
      </c>
      <c r="B91" s="24" t="s">
        <v>550</v>
      </c>
      <c r="C91" s="24" t="s">
        <v>151</v>
      </c>
      <c r="D91" s="24">
        <v>1</v>
      </c>
      <c r="E91" s="16" t="s">
        <v>177</v>
      </c>
      <c r="F91" s="26" t="s">
        <v>539</v>
      </c>
      <c r="G91" s="13">
        <f t="shared" si="2"/>
        <v>70</v>
      </c>
      <c r="H91" s="15"/>
      <c r="I91" s="13">
        <f>IF(H91="",0,IF(H91="優勝",[2]点数換算表!$B$2,IF(H91="準優勝",[2]点数換算表!$C$2,IF(H91="ベスト4",[2]点数換算表!$D$2,[2]点数換算表!$E$2))))</f>
        <v>0</v>
      </c>
      <c r="J91" s="15"/>
      <c r="K91" s="13">
        <f>IF(J91="",0,IF(J91="優勝",[2]点数換算表!$B$3,IF(J91="準優勝",[2]点数換算表!$C$3,IF(J91="ベスト4",[2]点数換算表!$D$3,[2]点数換算表!$E$3))))</f>
        <v>0</v>
      </c>
      <c r="L91" s="24" t="s">
        <v>7</v>
      </c>
      <c r="M91" s="13">
        <f>IF(L91="",0,IF(L91="優勝",[2]点数換算表!$B$4,IF(L91="準優勝",[2]点数換算表!$C$4,IF(L91="ベスト4",[2]点数換算表!$D$4,IF(L91="ベスト8",[2]点数換算表!$E$4,IF(L91="ベスト16",[2]点数換算表!$F$4,""))))))</f>
        <v>20</v>
      </c>
      <c r="N91" s="24" t="s">
        <v>135</v>
      </c>
      <c r="O91" s="13">
        <f>IF(N91="",0,IF(N91="優勝",[2]点数換算表!$B$5,IF(N91="準優勝",[2]点数換算表!$C$5,IF(N91="ベスト4",[2]点数換算表!$D$5,IF(N91="ベスト8",[2]点数換算表!$E$5,IF(N91="ベスト16",[2]点数換算表!$F$5,IF(N91="ベスト32",[2]点数換算表!$G$5,"")))))))</f>
        <v>50</v>
      </c>
      <c r="P91" s="24"/>
      <c r="Q91" s="13">
        <f>IF(P91="",0,IF(P91="優勝",[2]点数換算表!$B$6,IF(P91="準優勝",[2]点数換算表!$C$6,IF(P91="ベスト4",[2]点数換算表!$D$6,IF(P91="ベスト8",[2]点数換算表!$E$6,IF(P91="ベスト16",[2]点数換算表!$F$6,IF(P91="ベスト32",[2]点数換算表!$G$6,"")))))))</f>
        <v>0</v>
      </c>
      <c r="R91" s="15"/>
      <c r="S91" s="13">
        <f>IF(R91="",0,IF(R91="優勝",[2]点数換算表!$B$7,IF(R91="準優勝",[2]点数換算表!$C$7,IF(R91="ベスト4",[2]点数換算表!$D$7,IF(R91="ベスト8",[2]点数換算表!$E$7,[2]点数換算表!$F$7)))))</f>
        <v>0</v>
      </c>
      <c r="T91" s="15"/>
      <c r="U91" s="13">
        <f>IF(T91="",0,IF(T91="優勝",[2]点数換算表!$B$8,IF(T91="準優勝",[2]点数換算表!$C$8,IF(T91="ベスト4",[2]点数換算表!$D$8,IF(T91="ベスト8",[2]点数換算表!$E$8,[2]点数換算表!$F$8)))))</f>
        <v>0</v>
      </c>
      <c r="V91" s="15"/>
      <c r="W91" s="13">
        <f>IF(V91="",0,IF(V91="優勝",[2]点数換算表!$B$13,IF(V91="準優勝",[2]点数換算表!$C$13,IF(V91="ベスト4",[2]点数換算表!$D$13,[2]点数換算表!$E$13))))</f>
        <v>0</v>
      </c>
      <c r="X91" s="15"/>
      <c r="Y91" s="13">
        <f>IF(X91="",0,IF(X91="優勝",[2]点数換算表!$B$14,IF(X91="準優勝",[2]点数換算表!$C$14,IF(X91="ベスト4",[2]点数換算表!$D$14,[2]点数換算表!$E$14))))</f>
        <v>0</v>
      </c>
      <c r="Z91" s="24"/>
      <c r="AA91" s="13">
        <f>IF(Z91="",0,IF(Z91="優勝",[2]点数換算表!$B$15,IF(Z91="準優勝",[2]点数換算表!$C$15,IF(Z91="ベスト4",[2]点数換算表!$D$15,IF(Z91="ベスト8",[2]点数換算表!$E$15,IF(Z91="ベスト16",[2]点数換算表!$F$15,""))))))</f>
        <v>0</v>
      </c>
      <c r="AB91" s="24"/>
      <c r="AC91" s="13">
        <f>IF(AB91="",0,IF(AB91="優勝",[2]点数換算表!$B$16,IF(AB91="準優勝",[2]点数換算表!$C$16,IF(AB91="ベスト4",[2]点数換算表!$D$16,IF(AB91="ベスト8",[2]点数換算表!$E$16,IF(AB91="ベスト16",[2]点数換算表!$F$16,IF(AB91="ベスト32",[2]点数換算表!$G$16,"")))))))</f>
        <v>0</v>
      </c>
      <c r="AD91" s="24"/>
      <c r="AE91" s="13">
        <f>IF(AD91="",0,IF(AD91="優勝",[2]点数換算表!$B$17,IF(AD91="準優勝",[2]点数換算表!$C$17,IF(AD91="ベスト4",[2]点数換算表!$D$17,IF(AD91="ベスト8",[2]点数換算表!$E$17,IF(AD91="ベスト16",[2]点数換算表!$F$17,IF(AD91="ベスト32",[2]点数換算表!$G$17,"")))))))</f>
        <v>0</v>
      </c>
      <c r="AF91" s="15"/>
      <c r="AG91" s="13">
        <f>IF(AF91="",0,IF(AF91="優勝",[2]点数換算表!$B$18,IF(AF91="準優勝",[2]点数換算表!$C$18,IF(AF91="ベスト4",[2]点数換算表!$D$18,IF(AF91="ベスト8",[2]点数換算表!$E$18,[2]点数換算表!$F$18)))))</f>
        <v>0</v>
      </c>
      <c r="AH91" s="15"/>
      <c r="AI91" s="13">
        <f>IF(AH91="",0,IF(AH91="優勝",[2]点数換算表!$B$19,IF(AH91="準優勝",[2]点数換算表!$C$19,IF(AH91="ベスト4",[2]点数換算表!$D$19,IF(AH91="ベスト8",[2]点数換算表!$E$19,[2]点数換算表!$F$19)))))</f>
        <v>0</v>
      </c>
    </row>
    <row r="92" spans="1:35" ht="20">
      <c r="A92" s="13">
        <v>89</v>
      </c>
      <c r="B92" s="10" t="s">
        <v>411</v>
      </c>
      <c r="C92" s="10" t="s">
        <v>398</v>
      </c>
      <c r="D92" s="10">
        <v>3</v>
      </c>
      <c r="E92" s="22" t="s">
        <v>389</v>
      </c>
      <c r="F92" s="33" t="s">
        <v>539</v>
      </c>
      <c r="G92" s="13">
        <f t="shared" si="2"/>
        <v>64</v>
      </c>
      <c r="H92" s="9"/>
      <c r="I92" s="13">
        <f>IF(H92="",0,IF(H92="優勝",[2]点数換算表!$B$2,IF(H92="準優勝",[2]点数換算表!$C$2,IF(H92="ベスト4",[2]点数換算表!$D$2,[2]点数換算表!$E$2))))</f>
        <v>0</v>
      </c>
      <c r="J92" s="9"/>
      <c r="K92" s="13">
        <f>IF(J92="",0,IF(J92="優勝",[2]点数換算表!$B$3,IF(J92="準優勝",[2]点数換算表!$C$3,IF(J92="ベスト4",[2]点数換算表!$D$3,[2]点数換算表!$E$3))))</f>
        <v>0</v>
      </c>
      <c r="L92" s="10"/>
      <c r="M92" s="13">
        <f>IF(L92="",0,IF(L92="優勝",[2]点数換算表!$B$4,IF(L92="準優勝",[2]点数換算表!$C$4,IF(L92="ベスト4",[2]点数換算表!$D$4,IF(L92="ベスト8",[2]点数換算表!$E$4,IF(L92="ベスト16",[2]点数換算表!$F$4,""))))))</f>
        <v>0</v>
      </c>
      <c r="N92" s="10"/>
      <c r="O92" s="13">
        <f>IF(N92="",0,IF(N92="優勝",[2]点数換算表!$B$5,IF(N92="準優勝",[2]点数換算表!$C$5,IF(N92="ベスト4",[2]点数換算表!$D$5,IF(N92="ベスト8",[2]点数換算表!$E$5,IF(N92="ベスト16",[2]点数換算表!$F$5,IF(N92="ベスト32",[2]点数換算表!$G$5,"")))))))</f>
        <v>0</v>
      </c>
      <c r="P92" s="10"/>
      <c r="Q92" s="13">
        <f>IF(P92="",0,IF(P92="優勝",[2]点数換算表!$B$6,IF(P92="準優勝",[2]点数換算表!$C$6,IF(P92="ベスト4",[2]点数換算表!$D$6,IF(P92="ベスト8",[2]点数換算表!$E$6,IF(P92="ベスト16",[2]点数換算表!$F$6,IF(P92="ベスト32",[2]点数換算表!$G$6,"")))))))</f>
        <v>0</v>
      </c>
      <c r="R92" s="9"/>
      <c r="S92" s="13">
        <f>IF(R92="",0,IF(R92="優勝",[2]点数換算表!$B$7,IF(R92="準優勝",[2]点数換算表!$C$7,IF(R92="ベスト4",[2]点数換算表!$D$7,IF(R92="ベスト8",[2]点数換算表!$E$7,[2]点数換算表!$F$7)))))</f>
        <v>0</v>
      </c>
      <c r="T92" s="9"/>
      <c r="U92" s="13">
        <f>IF(T92="",0,IF(T92="優勝",[2]点数換算表!$B$8,IF(T92="準優勝",[2]点数換算表!$C$8,IF(T92="ベスト4",[2]点数換算表!$D$8,IF(T92="ベスト8",[2]点数換算表!$E$8,[2]点数換算表!$F$8)))))</f>
        <v>0</v>
      </c>
      <c r="V92" s="9"/>
      <c r="W92" s="13">
        <f>IF(V92="",0,IF(V92="優勝",[2]点数換算表!$B$13,IF(V92="準優勝",[2]点数換算表!$C$13,IF(V92="ベスト4",[2]点数換算表!$D$13,[2]点数換算表!$E$13))))</f>
        <v>0</v>
      </c>
      <c r="X92" s="9"/>
      <c r="Y92" s="13">
        <f>IF(X92="",0,IF(X92="優勝",[2]点数換算表!$B$14,IF(X92="準優勝",[2]点数換算表!$C$14,IF(X92="ベスト4",[2]点数換算表!$D$14,[2]点数換算表!$E$14))))</f>
        <v>0</v>
      </c>
      <c r="Z92" s="10" t="s">
        <v>8</v>
      </c>
      <c r="AA92" s="13">
        <f>IF(Z92="",0,IF(Z92="優勝",[2]点数換算表!$B$15,IF(Z92="準優勝",[2]点数換算表!$C$15,IF(Z92="ベスト4",[2]点数換算表!$D$15,IF(Z92="ベスト8",[2]点数換算表!$E$15,IF(Z92="ベスト16",[2]点数換算表!$F$15,""))))))</f>
        <v>64</v>
      </c>
      <c r="AB92" s="10"/>
      <c r="AC92" s="13">
        <f>IF(AB92="",0,IF(AB92="優勝",[2]点数換算表!$B$16,IF(AB92="準優勝",[2]点数換算表!$C$16,IF(AB92="ベスト4",[2]点数換算表!$D$16,IF(AB92="ベスト8",[2]点数換算表!$E$16,IF(AB92="ベスト16",[2]点数換算表!$F$16,IF(AB92="ベスト32",[2]点数換算表!$G$16,"")))))))</f>
        <v>0</v>
      </c>
      <c r="AD92" s="10"/>
      <c r="AE92" s="13">
        <f>IF(AD92="",0,IF(AD92="優勝",[2]点数換算表!$B$17,IF(AD92="準優勝",[2]点数換算表!$C$17,IF(AD92="ベスト4",[2]点数換算表!$D$17,IF(AD92="ベスト8",[2]点数換算表!$E$17,IF(AD92="ベスト16",[2]点数換算表!$F$17,IF(AD92="ベスト32",[2]点数換算表!$G$17,"")))))))</f>
        <v>0</v>
      </c>
      <c r="AF92" s="9"/>
      <c r="AG92" s="13">
        <f>IF(AF92="",0,IF(AF92="優勝",[2]点数換算表!$B$18,IF(AF92="準優勝",[2]点数換算表!$C$18,IF(AF92="ベスト4",[2]点数換算表!$D$18,IF(AF92="ベスト8",[2]点数換算表!$E$18,[2]点数換算表!$F$18)))))</f>
        <v>0</v>
      </c>
      <c r="AH92" s="9"/>
      <c r="AI92" s="13">
        <f>IF(AH92="",0,IF(AH92="優勝",[2]点数換算表!$B$19,IF(AH92="準優勝",[2]点数換算表!$C$19,IF(AH92="ベスト4",[2]点数換算表!$D$19,IF(AH92="ベスト8",[2]点数換算表!$E$19,[2]点数換算表!$F$19)))))</f>
        <v>0</v>
      </c>
    </row>
    <row r="93" spans="1:35">
      <c r="A93" s="13">
        <v>90</v>
      </c>
      <c r="B93" s="24" t="s">
        <v>129</v>
      </c>
      <c r="C93" s="24" t="s">
        <v>51</v>
      </c>
      <c r="D93" s="24">
        <v>3</v>
      </c>
      <c r="E93" s="16" t="s">
        <v>177</v>
      </c>
      <c r="F93" s="26" t="s">
        <v>539</v>
      </c>
      <c r="G93" s="13">
        <f t="shared" si="2"/>
        <v>60</v>
      </c>
      <c r="H93" s="15"/>
      <c r="I93" s="13">
        <f>IF(H93="",0,IF(H93="優勝",[2]点数換算表!$B$2,IF(H93="準優勝",[2]点数換算表!$C$2,IF(H93="ベスト4",[2]点数換算表!$D$2,[2]点数換算表!$E$2))))</f>
        <v>0</v>
      </c>
      <c r="J93" s="15"/>
      <c r="K93" s="13">
        <f>IF(J93="",0,IF(J93="優勝",[2]点数換算表!$B$3,IF(J93="準優勝",[2]点数換算表!$C$3,IF(J93="ベスト4",[2]点数換算表!$D$3,[2]点数換算表!$E$3))))</f>
        <v>0</v>
      </c>
      <c r="L93" s="24" t="s">
        <v>7</v>
      </c>
      <c r="M93" s="13">
        <f>IF(L93="",0,IF(L93="優勝",[2]点数換算表!$B$4,IF(L93="準優勝",[2]点数換算表!$C$4,IF(L93="ベスト4",[2]点数換算表!$D$4,IF(L93="ベスト8",[2]点数換算表!$E$4,IF(L93="ベスト16",[2]点数換算表!$F$4,""))))))</f>
        <v>20</v>
      </c>
      <c r="N93" s="24"/>
      <c r="O93" s="13">
        <f>IF(N93="",0,IF(N93="優勝",[2]点数換算表!$B$5,IF(N93="準優勝",[2]点数換算表!$C$5,IF(N93="ベスト4",[2]点数換算表!$D$5,IF(N93="ベスト8",[2]点数換算表!$E$5,IF(N93="ベスト16",[2]点数換算表!$F$5,IF(N93="ベスト32",[2]点数換算表!$G$5,"")))))))</f>
        <v>0</v>
      </c>
      <c r="P93" s="24"/>
      <c r="Q93" s="13">
        <f>IF(P93="",0,IF(P93="優勝",[2]点数換算表!$B$6,IF(P93="準優勝",[2]点数換算表!$C$6,IF(P93="ベスト4",[2]点数換算表!$D$6,IF(P93="ベスト8",[2]点数換算表!$E$6,IF(P93="ベスト16",[2]点数換算表!$F$6,IF(P93="ベスト32",[2]点数換算表!$G$6,"")))))))</f>
        <v>0</v>
      </c>
      <c r="R93" s="15"/>
      <c r="S93" s="13">
        <f>IF(R93="",0,IF(R93="優勝",[2]点数換算表!$B$7,IF(R93="準優勝",[2]点数換算表!$C$7,IF(R93="ベスト4",[2]点数換算表!$D$7,IF(R93="ベスト8",[2]点数換算表!$E$7,[2]点数換算表!$F$7)))))</f>
        <v>0</v>
      </c>
      <c r="T93" s="15"/>
      <c r="U93" s="13">
        <f>IF(T93="",0,IF(T93="優勝",[2]点数換算表!$B$8,IF(T93="準優勝",[2]点数換算表!$C$8,IF(T93="ベスト4",[2]点数換算表!$D$8,IF(T93="ベスト8",[2]点数換算表!$E$8,[2]点数換算表!$F$8)))))</f>
        <v>0</v>
      </c>
      <c r="V93" s="15"/>
      <c r="W93" s="13">
        <f>IF(V93="",0,IF(V93="優勝",[2]点数換算表!$B$13,IF(V93="準優勝",[2]点数換算表!$C$13,IF(V93="ベスト4",[2]点数換算表!$D$13,[2]点数換算表!$E$13))))</f>
        <v>0</v>
      </c>
      <c r="X93" s="15"/>
      <c r="Y93" s="13">
        <f>IF(X93="",0,IF(X93="優勝",[2]点数換算表!$B$14,IF(X93="準優勝",[2]点数換算表!$C$14,IF(X93="ベスト4",[2]点数換算表!$D$14,[2]点数換算表!$E$14))))</f>
        <v>0</v>
      </c>
      <c r="Z93" s="24"/>
      <c r="AA93" s="13">
        <f>IF(Z93="",0,IF(Z93="優勝",[2]点数換算表!$B$15,IF(Z93="準優勝",[2]点数換算表!$C$15,IF(Z93="ベスト4",[2]点数換算表!$D$15,IF(Z93="ベスト8",[2]点数換算表!$E$15,IF(Z93="ベスト16",[2]点数換算表!$F$15,""))))))</f>
        <v>0</v>
      </c>
      <c r="AB93" s="24" t="s">
        <v>135</v>
      </c>
      <c r="AC93" s="13">
        <f>IF(AB93="",0,IF(AB93="優勝",[2]点数換算表!$B$16,IF(AB93="準優勝",[2]点数換算表!$C$16,IF(AB93="ベスト4",[2]点数換算表!$D$16,IF(AB93="ベスト8",[2]点数換算表!$E$16,IF(AB93="ベスト16",[2]点数換算表!$F$16,IF(AB93="ベスト32",[2]点数換算表!$G$16,"")))))))</f>
        <v>40</v>
      </c>
      <c r="AD93" s="24"/>
      <c r="AE93" s="13">
        <f>IF(AD93="",0,IF(AD93="優勝",[2]点数換算表!$B$17,IF(AD93="準優勝",[2]点数換算表!$C$17,IF(AD93="ベスト4",[2]点数換算表!$D$17,IF(AD93="ベスト8",[2]点数換算表!$E$17,IF(AD93="ベスト16",[2]点数換算表!$F$17,IF(AD93="ベスト32",[2]点数換算表!$G$17,"")))))))</f>
        <v>0</v>
      </c>
      <c r="AF93" s="15"/>
      <c r="AG93" s="13">
        <f>IF(AF93="",0,IF(AF93="優勝",[2]点数換算表!$B$18,IF(AF93="準優勝",[2]点数換算表!$C$18,IF(AF93="ベスト4",[2]点数換算表!$D$18,IF(AF93="ベスト8",[2]点数換算表!$E$18,[2]点数換算表!$F$18)))))</f>
        <v>0</v>
      </c>
      <c r="AH93" s="15"/>
      <c r="AI93" s="13">
        <f>IF(AH93="",0,IF(AH93="優勝",[2]点数換算表!$B$19,IF(AH93="準優勝",[2]点数換算表!$C$19,IF(AH93="ベスト4",[2]点数換算表!$D$19,IF(AH93="ベスト8",[2]点数換算表!$E$19,[2]点数換算表!$F$19)))))</f>
        <v>0</v>
      </c>
    </row>
    <row r="94" spans="1:35">
      <c r="A94" s="13">
        <v>91</v>
      </c>
      <c r="B94" s="24" t="s">
        <v>414</v>
      </c>
      <c r="C94" s="24" t="s">
        <v>398</v>
      </c>
      <c r="D94" s="24">
        <v>1</v>
      </c>
      <c r="E94" s="22" t="s">
        <v>389</v>
      </c>
      <c r="F94" s="26" t="s">
        <v>539</v>
      </c>
      <c r="G94" s="13">
        <f t="shared" si="2"/>
        <v>60</v>
      </c>
      <c r="H94" s="15"/>
      <c r="I94" s="13">
        <f>IF(H94="",0,IF(H94="優勝",[2]点数換算表!$B$2,IF(H94="準優勝",[2]点数換算表!$C$2,IF(H94="ベスト4",[2]点数換算表!$D$2,[2]点数換算表!$E$2))))</f>
        <v>0</v>
      </c>
      <c r="J94" s="15"/>
      <c r="K94" s="13">
        <f>IF(J94="",0,IF(J94="優勝",[2]点数換算表!$B$3,IF(J94="準優勝",[2]点数換算表!$C$3,IF(J94="ベスト4",[2]点数換算表!$D$3,[2]点数換算表!$E$3))))</f>
        <v>0</v>
      </c>
      <c r="L94" s="24" t="s">
        <v>6</v>
      </c>
      <c r="M94" s="13">
        <f>IF(L94="",0,IF(L94="優勝",[2]点数換算表!$B$4,IF(L94="準優勝",[2]点数換算表!$C$4,IF(L94="ベスト4",[2]点数換算表!$D$4,IF(L94="ベスト8",[2]点数換算表!$E$4,IF(L94="ベスト16",[2]点数換算表!$F$4,""))))))</f>
        <v>60</v>
      </c>
      <c r="N94" s="24"/>
      <c r="O94" s="13">
        <f>IF(N94="",0,IF(N94="優勝",[2]点数換算表!$B$5,IF(N94="準優勝",[2]点数換算表!$C$5,IF(N94="ベスト4",[2]点数換算表!$D$5,IF(N94="ベスト8",[2]点数換算表!$E$5,IF(N94="ベスト16",[2]点数換算表!$F$5,IF(N94="ベスト32",[2]点数換算表!$G$5,"")))))))</f>
        <v>0</v>
      </c>
      <c r="P94" s="24"/>
      <c r="Q94" s="13">
        <f>IF(P94="",0,IF(P94="優勝",[2]点数換算表!$B$6,IF(P94="準優勝",[2]点数換算表!$C$6,IF(P94="ベスト4",[2]点数換算表!$D$6,IF(P94="ベスト8",[2]点数換算表!$E$6,IF(P94="ベスト16",[2]点数換算表!$F$6,IF(P94="ベスト32",[2]点数換算表!$G$6,"")))))))</f>
        <v>0</v>
      </c>
      <c r="R94" s="15"/>
      <c r="S94" s="13">
        <f>IF(R94="",0,IF(R94="優勝",[2]点数換算表!$B$7,IF(R94="準優勝",[2]点数換算表!$C$7,IF(R94="ベスト4",[2]点数換算表!$D$7,IF(R94="ベスト8",[2]点数換算表!$E$7,[2]点数換算表!$F$7)))))</f>
        <v>0</v>
      </c>
      <c r="T94" s="15"/>
      <c r="U94" s="13">
        <f>IF(T94="",0,IF(T94="優勝",[2]点数換算表!$B$8,IF(T94="準優勝",[2]点数換算表!$C$8,IF(T94="ベスト4",[2]点数換算表!$D$8,IF(T94="ベスト8",[2]点数換算表!$E$8,[2]点数換算表!$F$8)))))</f>
        <v>0</v>
      </c>
      <c r="V94" s="15"/>
      <c r="W94" s="13">
        <f>IF(V94="",0,IF(V94="優勝",[2]点数換算表!$B$13,IF(V94="準優勝",[2]点数換算表!$C$13,IF(V94="ベスト4",[2]点数換算表!$D$13,[2]点数換算表!$E$13))))</f>
        <v>0</v>
      </c>
      <c r="X94" s="15"/>
      <c r="Y94" s="13">
        <f>IF(X94="",0,IF(X94="優勝",[2]点数換算表!$B$14,IF(X94="準優勝",[2]点数換算表!$C$14,IF(X94="ベスト4",[2]点数換算表!$D$14,[2]点数換算表!$E$14))))</f>
        <v>0</v>
      </c>
      <c r="Z94" s="24"/>
      <c r="AA94" s="13">
        <f>IF(Z94="",0,IF(Z94="優勝",[2]点数換算表!$B$15,IF(Z94="準優勝",[2]点数換算表!$C$15,IF(Z94="ベスト4",[2]点数換算表!$D$15,IF(Z94="ベスト8",[2]点数換算表!$E$15,IF(Z94="ベスト16",[2]点数換算表!$F$15,""))))))</f>
        <v>0</v>
      </c>
      <c r="AB94" s="24"/>
      <c r="AC94" s="13">
        <f>IF(AB94="",0,IF(AB94="優勝",[2]点数換算表!$B$16,IF(AB94="準優勝",[2]点数換算表!$C$16,IF(AB94="ベスト4",[2]点数換算表!$D$16,IF(AB94="ベスト8",[2]点数換算表!$E$16,IF(AB94="ベスト16",[2]点数換算表!$F$16,IF(AB94="ベスト32",[2]点数換算表!$G$16,"")))))))</f>
        <v>0</v>
      </c>
      <c r="AD94" s="24"/>
      <c r="AE94" s="13">
        <f>IF(AD94="",0,IF(AD94="優勝",[2]点数換算表!$B$17,IF(AD94="準優勝",[2]点数換算表!$C$17,IF(AD94="ベスト4",[2]点数換算表!$D$17,IF(AD94="ベスト8",[2]点数換算表!$E$17,IF(AD94="ベスト16",[2]点数換算表!$F$17,IF(AD94="ベスト32",[2]点数換算表!$G$17,"")))))))</f>
        <v>0</v>
      </c>
      <c r="AF94" s="15"/>
      <c r="AG94" s="13">
        <f>IF(AF94="",0,IF(AF94="優勝",[2]点数換算表!$B$18,IF(AF94="準優勝",[2]点数換算表!$C$18,IF(AF94="ベスト4",[2]点数換算表!$D$18,IF(AF94="ベスト8",[2]点数換算表!$E$18,[2]点数換算表!$F$18)))))</f>
        <v>0</v>
      </c>
      <c r="AH94" s="15"/>
      <c r="AI94" s="13">
        <f>IF(AH94="",0,IF(AH94="優勝",[2]点数換算表!$B$19,IF(AH94="準優勝",[2]点数換算表!$C$19,IF(AH94="ベスト4",[2]点数換算表!$D$19,IF(AH94="ベスト8",[2]点数換算表!$E$19,[2]点数換算表!$F$19)))))</f>
        <v>0</v>
      </c>
    </row>
    <row r="95" spans="1:35" ht="20">
      <c r="A95" s="13">
        <v>92</v>
      </c>
      <c r="B95" s="10" t="s">
        <v>683</v>
      </c>
      <c r="C95" s="10" t="s">
        <v>257</v>
      </c>
      <c r="D95" s="10">
        <v>1</v>
      </c>
      <c r="E95" s="19" t="s">
        <v>250</v>
      </c>
      <c r="F95" s="27" t="s">
        <v>540</v>
      </c>
      <c r="G95" s="13">
        <f t="shared" si="2"/>
        <v>60</v>
      </c>
      <c r="H95" s="15"/>
      <c r="I95" s="13">
        <f>IF(H95="",0,IF(H95="優勝",[2]点数換算表!$B$2,IF(H95="準優勝",[2]点数換算表!$C$2,IF(H95="ベスト4",[2]点数換算表!$D$2,[2]点数換算表!$E$2))))</f>
        <v>0</v>
      </c>
      <c r="J95" s="15"/>
      <c r="K95" s="13">
        <f>IF(J95="",0,IF(J95="優勝",[2]点数換算表!$B$3,IF(J95="準優勝",[2]点数換算表!$C$3,IF(J95="ベスト4",[2]点数換算表!$D$3,[2]点数換算表!$E$3))))</f>
        <v>0</v>
      </c>
      <c r="L95" s="24" t="s">
        <v>6</v>
      </c>
      <c r="M95" s="13">
        <f>IF(L95="",0,IF(L95="優勝",[2]点数換算表!$B$4,IF(L95="準優勝",[2]点数換算表!$C$4,IF(L95="ベスト4",[2]点数換算表!$D$4,IF(L95="ベスト8",[2]点数換算表!$E$4,IF(L95="ベスト16",[2]点数換算表!$F$4,""))))))</f>
        <v>60</v>
      </c>
      <c r="N95" s="24"/>
      <c r="O95" s="13">
        <f>IF(N95="",0,IF(N95="優勝",[2]点数換算表!$B$5,IF(N95="準優勝",[2]点数換算表!$C$5,IF(N95="ベスト4",[2]点数換算表!$D$5,IF(N95="ベスト8",[2]点数換算表!$E$5,IF(N95="ベスト16",[2]点数換算表!$F$5,IF(N95="ベスト32",[2]点数換算表!$G$5,"")))))))</f>
        <v>0</v>
      </c>
      <c r="P95" s="24"/>
      <c r="Q95" s="13">
        <f>IF(P95="",0,IF(P95="優勝",[2]点数換算表!$B$6,IF(P95="準優勝",[2]点数換算表!$C$6,IF(P95="ベスト4",[2]点数換算表!$D$6,IF(P95="ベスト8",[2]点数換算表!$E$6,IF(P95="ベスト16",[2]点数換算表!$F$6,IF(P95="ベスト32",[2]点数換算表!$G$6,"")))))))</f>
        <v>0</v>
      </c>
      <c r="R95" s="15"/>
      <c r="S95" s="13">
        <f>IF(R95="",0,IF(R95="優勝",[2]点数換算表!$B$7,IF(R95="準優勝",[2]点数換算表!$C$7,IF(R95="ベスト4",[2]点数換算表!$D$7,IF(R95="ベスト8",[2]点数換算表!$E$7,[2]点数換算表!$F$7)))))</f>
        <v>0</v>
      </c>
      <c r="T95" s="15"/>
      <c r="U95" s="13">
        <f>IF(T95="",0,IF(T95="優勝",[2]点数換算表!$B$8,IF(T95="準優勝",[2]点数換算表!$C$8,IF(T95="ベスト4",[2]点数換算表!$D$8,IF(T95="ベスト8",[2]点数換算表!$E$8,[2]点数換算表!$F$8)))))</f>
        <v>0</v>
      </c>
      <c r="V95" s="15"/>
      <c r="W95" s="13">
        <f>IF(V95="",0,IF(V95="優勝",[2]点数換算表!$B$13,IF(V95="準優勝",[2]点数換算表!$C$13,IF(V95="ベスト4",[2]点数換算表!$D$13,[2]点数換算表!$E$13))))</f>
        <v>0</v>
      </c>
      <c r="X95" s="15"/>
      <c r="Y95" s="13">
        <f>IF(X95="",0,IF(X95="優勝",[2]点数換算表!$B$14,IF(X95="準優勝",[2]点数換算表!$C$14,IF(X95="ベスト4",[2]点数換算表!$D$14,[2]点数換算表!$E$14))))</f>
        <v>0</v>
      </c>
      <c r="Z95" s="24"/>
      <c r="AA95" s="13">
        <f>IF(Z95="",0,IF(Z95="優勝",[2]点数換算表!$B$15,IF(Z95="準優勝",[2]点数換算表!$C$15,IF(Z95="ベスト4",[2]点数換算表!$D$15,IF(Z95="ベスト8",[2]点数換算表!$E$15,IF(Z95="ベスト16",[2]点数換算表!$F$15,""))))))</f>
        <v>0</v>
      </c>
      <c r="AB95" s="24"/>
      <c r="AC95" s="13">
        <f>IF(AB95="",0,IF(AB95="優勝",[2]点数換算表!$B$16,IF(AB95="準優勝",[2]点数換算表!$C$16,IF(AB95="ベスト4",[2]点数換算表!$D$16,IF(AB95="ベスト8",[2]点数換算表!$E$16,IF(AB95="ベスト16",[2]点数換算表!$F$16,IF(AB95="ベスト32",[2]点数換算表!$G$16,"")))))))</f>
        <v>0</v>
      </c>
      <c r="AD95" s="24"/>
      <c r="AE95" s="13">
        <f>IF(AD95="",0,IF(AD95="優勝",[2]点数換算表!$B$17,IF(AD95="準優勝",[2]点数換算表!$C$17,IF(AD95="ベスト4",[2]点数換算表!$D$17,IF(AD95="ベスト8",[2]点数換算表!$E$17,IF(AD95="ベスト16",[2]点数換算表!$F$17,IF(AD95="ベスト32",[2]点数換算表!$G$17,"")))))))</f>
        <v>0</v>
      </c>
      <c r="AF95" s="15"/>
      <c r="AG95" s="13">
        <f>IF(AF95="",0,IF(AF95="優勝",[2]点数換算表!$B$18,IF(AF95="準優勝",[2]点数換算表!$C$18,IF(AF95="ベスト4",[2]点数換算表!$D$18,IF(AF95="ベスト8",[2]点数換算表!$E$18,[2]点数換算表!$F$18)))))</f>
        <v>0</v>
      </c>
      <c r="AH95" s="15"/>
      <c r="AI95" s="13">
        <f>IF(AH95="",0,IF(AH95="優勝",[2]点数換算表!$B$19,IF(AH95="準優勝",[2]点数換算表!$C$19,IF(AH95="ベスト4",[2]点数換算表!$D$19,IF(AH95="ベスト8",[2]点数換算表!$E$19,[2]点数換算表!$F$19)))))</f>
        <v>0</v>
      </c>
    </row>
    <row r="96" spans="1:35">
      <c r="A96" s="13">
        <v>93</v>
      </c>
      <c r="B96" s="24" t="s">
        <v>233</v>
      </c>
      <c r="C96" s="24" t="s">
        <v>181</v>
      </c>
      <c r="D96" s="24">
        <v>3</v>
      </c>
      <c r="E96" s="18" t="s">
        <v>179</v>
      </c>
      <c r="F96" s="27" t="s">
        <v>540</v>
      </c>
      <c r="G96" s="13">
        <f t="shared" si="2"/>
        <v>56</v>
      </c>
      <c r="H96" s="15"/>
      <c r="I96" s="13">
        <f>IF(H96="",0,IF(H96="優勝",[2]点数換算表!$B$2,IF(H96="準優勝",[2]点数換算表!$C$2,IF(H96="ベスト4",[2]点数換算表!$D$2,[2]点数換算表!$E$2))))</f>
        <v>0</v>
      </c>
      <c r="J96" s="15"/>
      <c r="K96" s="13">
        <f>IF(J96="",0,IF(J96="優勝",[2]点数換算表!$B$3,IF(J96="準優勝",[2]点数換算表!$C$3,IF(J96="ベスト4",[2]点数換算表!$D$3,[2]点数換算表!$E$3))))</f>
        <v>0</v>
      </c>
      <c r="L96" s="24"/>
      <c r="M96" s="13">
        <f>IF(L96="",0,IF(L96="優勝",[2]点数換算表!$B$4,IF(L96="準優勝",[2]点数換算表!$C$4,IF(L96="ベスト4",[2]点数換算表!$D$4,IF(L96="ベスト8",[2]点数換算表!$E$4,IF(L96="ベスト16",[2]点数換算表!$F$4,""))))))</f>
        <v>0</v>
      </c>
      <c r="N96" s="24"/>
      <c r="O96" s="13">
        <f>IF(N96="",0,IF(N96="優勝",[2]点数換算表!$B$5,IF(N96="準優勝",[2]点数換算表!$C$5,IF(N96="ベスト4",[2]点数換算表!$D$5,IF(N96="ベスト8",[2]点数換算表!$E$5,IF(N96="ベスト16",[2]点数換算表!$F$5,IF(N96="ベスト32",[2]点数換算表!$G$5,"")))))))</f>
        <v>0</v>
      </c>
      <c r="P96" s="24"/>
      <c r="Q96" s="13">
        <f>IF(P96="",0,IF(P96="優勝",[2]点数換算表!$B$6,IF(P96="準優勝",[2]点数換算表!$C$6,IF(P96="ベスト4",[2]点数換算表!$D$6,IF(P96="ベスト8",[2]点数換算表!$E$6,IF(P96="ベスト16",[2]点数換算表!$F$6,IF(P96="ベスト32",[2]点数換算表!$G$6,"")))))))</f>
        <v>0</v>
      </c>
      <c r="R96" s="15"/>
      <c r="S96" s="13">
        <f>IF(R96="",0,IF(R96="優勝",[2]点数換算表!$B$7,IF(R96="準優勝",[2]点数換算表!$C$7,IF(R96="ベスト4",[2]点数換算表!$D$7,IF(R96="ベスト8",[2]点数換算表!$E$7,[2]点数換算表!$F$7)))))</f>
        <v>0</v>
      </c>
      <c r="T96" s="15"/>
      <c r="U96" s="13">
        <f>IF(T96="",0,IF(T96="優勝",[2]点数換算表!$B$8,IF(T96="準優勝",[2]点数換算表!$C$8,IF(T96="ベスト4",[2]点数換算表!$D$8,IF(T96="ベスト8",[2]点数換算表!$E$8,[2]点数換算表!$F$8)))))</f>
        <v>0</v>
      </c>
      <c r="V96" s="15"/>
      <c r="W96" s="13">
        <f>IF(V96="",0,IF(V96="優勝",[2]点数換算表!$B$13,IF(V96="準優勝",[2]点数換算表!$C$13,IF(V96="ベスト4",[2]点数換算表!$D$13,[2]点数換算表!$E$13))))</f>
        <v>0</v>
      </c>
      <c r="X96" s="15"/>
      <c r="Y96" s="13">
        <f>IF(X96="",0,IF(X96="優勝",[2]点数換算表!$B$14,IF(X96="準優勝",[2]点数換算表!$C$14,IF(X96="ベスト4",[2]点数換算表!$D$14,[2]点数換算表!$E$14))))</f>
        <v>0</v>
      </c>
      <c r="Z96" s="24" t="s">
        <v>7</v>
      </c>
      <c r="AA96" s="13">
        <f>IF(Z96="",0,IF(Z96="優勝",[2]点数換算表!$B$15,IF(Z96="準優勝",[2]点数換算表!$C$15,IF(Z96="ベスト4",[2]点数換算表!$D$15,IF(Z96="ベスト8",[2]点数換算表!$E$15,IF(Z96="ベスト16",[2]点数換算表!$F$15,""))))))</f>
        <v>16</v>
      </c>
      <c r="AB96" s="24" t="s">
        <v>135</v>
      </c>
      <c r="AC96" s="13">
        <f>IF(AB96="",0,IF(AB96="優勝",[2]点数換算表!$B$16,IF(AB96="準優勝",[2]点数換算表!$C$16,IF(AB96="ベスト4",[2]点数換算表!$D$16,IF(AB96="ベスト8",[2]点数換算表!$E$16,IF(AB96="ベスト16",[2]点数換算表!$F$16,IF(AB96="ベスト32",[2]点数換算表!$G$16,"")))))))</f>
        <v>40</v>
      </c>
      <c r="AD96" s="24"/>
      <c r="AE96" s="13">
        <f>IF(AD96="",0,IF(AD96="優勝",[2]点数換算表!$B$17,IF(AD96="準優勝",[2]点数換算表!$C$17,IF(AD96="ベスト4",[2]点数換算表!$D$17,IF(AD96="ベスト8",[2]点数換算表!$E$17,IF(AD96="ベスト16",[2]点数換算表!$F$17,IF(AD96="ベスト32",[2]点数換算表!$G$17,"")))))))</f>
        <v>0</v>
      </c>
      <c r="AF96" s="15"/>
      <c r="AG96" s="13">
        <f>IF(AF96="",0,IF(AF96="優勝",[2]点数換算表!$B$18,IF(AF96="準優勝",[2]点数換算表!$C$18,IF(AF96="ベスト4",[2]点数換算表!$D$18,IF(AF96="ベスト8",[2]点数換算表!$E$18,[2]点数換算表!$F$18)))))</f>
        <v>0</v>
      </c>
      <c r="AH96" s="15"/>
      <c r="AI96" s="13">
        <f>IF(AH96="",0,IF(AH96="優勝",[2]点数換算表!$B$19,IF(AH96="準優勝",[2]点数換算表!$C$19,IF(AH96="ベスト4",[2]点数換算表!$D$19,IF(AH96="ベスト8",[2]点数換算表!$E$19,[2]点数換算表!$F$19)))))</f>
        <v>0</v>
      </c>
    </row>
    <row r="97" spans="1:35">
      <c r="A97" s="13">
        <v>94</v>
      </c>
      <c r="B97" s="24" t="s">
        <v>350</v>
      </c>
      <c r="C97" s="24" t="s">
        <v>351</v>
      </c>
      <c r="D97" s="24">
        <v>3</v>
      </c>
      <c r="E97" s="21" t="s">
        <v>333</v>
      </c>
      <c r="F97" s="27" t="s">
        <v>540</v>
      </c>
      <c r="G97" s="13">
        <f t="shared" si="2"/>
        <v>56</v>
      </c>
      <c r="H97" s="15"/>
      <c r="I97" s="13">
        <f>IF(H97="",0,IF(H97="優勝",[2]点数換算表!$B$2,IF(H97="準優勝",[2]点数換算表!$C$2,IF(H97="ベスト4",[2]点数換算表!$D$2,[2]点数換算表!$E$2))))</f>
        <v>0</v>
      </c>
      <c r="J97" s="15"/>
      <c r="K97" s="13">
        <f>IF(J97="",0,IF(J97="優勝",[2]点数換算表!$B$3,IF(J97="準優勝",[2]点数換算表!$C$3,IF(J97="ベスト4",[2]点数換算表!$D$3,[2]点数換算表!$E$3))))</f>
        <v>0</v>
      </c>
      <c r="L97" s="24" t="s">
        <v>9</v>
      </c>
      <c r="M97" s="13">
        <f>IF(L97="",0,IF(L97="優勝",[2]点数換算表!$B$4,IF(L97="準優勝",[2]点数換算表!$C$4,IF(L97="ベスト4",[2]点数換算表!$D$4,IF(L97="ベスト8",[2]点数換算表!$E$4,IF(L97="ベスト16",[2]点数換算表!$F$4,""))))))</f>
        <v>40</v>
      </c>
      <c r="N97" s="24"/>
      <c r="O97" s="13">
        <f>IF(N97="",0,IF(N97="優勝",[2]点数換算表!$B$5,IF(N97="準優勝",[2]点数換算表!$C$5,IF(N97="ベスト4",[2]点数換算表!$D$5,IF(N97="ベスト8",[2]点数換算表!$E$5,IF(N97="ベスト16",[2]点数換算表!$F$5,IF(N97="ベスト32",[2]点数換算表!$G$5,"")))))))</f>
        <v>0</v>
      </c>
      <c r="P97" s="24"/>
      <c r="Q97" s="13">
        <f>IF(P97="",0,IF(P97="優勝",[2]点数換算表!$B$6,IF(P97="準優勝",[2]点数換算表!$C$6,IF(P97="ベスト4",[2]点数換算表!$D$6,IF(P97="ベスト8",[2]点数換算表!$E$6,IF(P97="ベスト16",[2]点数換算表!$F$6,IF(P97="ベスト32",[2]点数換算表!$G$6,"")))))))</f>
        <v>0</v>
      </c>
      <c r="R97" s="15"/>
      <c r="S97" s="13">
        <f>IF(R97="",0,IF(R97="優勝",[2]点数換算表!$B$7,IF(R97="準優勝",[2]点数換算表!$C$7,IF(R97="ベスト4",[2]点数換算表!$D$7,IF(R97="ベスト8",[2]点数換算表!$E$7,[2]点数換算表!$F$7)))))</f>
        <v>0</v>
      </c>
      <c r="T97" s="15"/>
      <c r="U97" s="13">
        <f>IF(T97="",0,IF(T97="優勝",[2]点数換算表!$B$8,IF(T97="準優勝",[2]点数換算表!$C$8,IF(T97="ベスト4",[2]点数換算表!$D$8,IF(T97="ベスト8",[2]点数換算表!$E$8,[2]点数換算表!$F$8)))))</f>
        <v>0</v>
      </c>
      <c r="V97" s="15"/>
      <c r="W97" s="13">
        <f>IF(V97="",0,IF(V97="優勝",[2]点数換算表!$B$13,IF(V97="準優勝",[2]点数換算表!$C$13,IF(V97="ベスト4",[2]点数換算表!$D$13,[2]点数換算表!$E$13))))</f>
        <v>0</v>
      </c>
      <c r="X97" s="15"/>
      <c r="Y97" s="13">
        <f>IF(X97="",0,IF(X97="優勝",[2]点数換算表!$B$14,IF(X97="準優勝",[2]点数換算表!$C$14,IF(X97="ベスト4",[2]点数換算表!$D$14,[2]点数換算表!$E$14))))</f>
        <v>0</v>
      </c>
      <c r="Z97" s="24" t="s">
        <v>7</v>
      </c>
      <c r="AA97" s="13">
        <f>IF(Z97="",0,IF(Z97="優勝",[2]点数換算表!$B$15,IF(Z97="準優勝",[2]点数換算表!$C$15,IF(Z97="ベスト4",[2]点数換算表!$D$15,IF(Z97="ベスト8",[2]点数換算表!$E$15,IF(Z97="ベスト16",[2]点数換算表!$F$15,""))))))</f>
        <v>16</v>
      </c>
      <c r="AB97" s="24"/>
      <c r="AC97" s="13">
        <f>IF(AB97="",0,IF(AB97="優勝",[2]点数換算表!$B$16,IF(AB97="準優勝",[2]点数換算表!$C$16,IF(AB97="ベスト4",[2]点数換算表!$D$16,IF(AB97="ベスト8",[2]点数換算表!$E$16,IF(AB97="ベスト16",[2]点数換算表!$F$16,IF(AB97="ベスト32",[2]点数換算表!$G$16,"")))))))</f>
        <v>0</v>
      </c>
      <c r="AD97" s="24"/>
      <c r="AE97" s="13">
        <f>IF(AD97="",0,IF(AD97="優勝",[2]点数換算表!$B$17,IF(AD97="準優勝",[2]点数換算表!$C$17,IF(AD97="ベスト4",[2]点数換算表!$D$17,IF(AD97="ベスト8",[2]点数換算表!$E$17,IF(AD97="ベスト16",[2]点数換算表!$F$17,IF(AD97="ベスト32",[2]点数換算表!$G$17,"")))))))</f>
        <v>0</v>
      </c>
      <c r="AF97" s="15"/>
      <c r="AG97" s="13">
        <f>IF(AF97="",0,IF(AF97="優勝",[2]点数換算表!$B$18,IF(AF97="準優勝",[2]点数換算表!$C$18,IF(AF97="ベスト4",[2]点数換算表!$D$18,IF(AF97="ベスト8",[2]点数換算表!$E$18,[2]点数換算表!$F$18)))))</f>
        <v>0</v>
      </c>
      <c r="AH97" s="15"/>
      <c r="AI97" s="13">
        <f>IF(AH97="",0,IF(AH97="優勝",[2]点数換算表!$B$19,IF(AH97="準優勝",[2]点数換算表!$C$19,IF(AH97="ベスト4",[2]点数換算表!$D$19,IF(AH97="ベスト8",[2]点数換算表!$E$19,[2]点数換算表!$F$19)))))</f>
        <v>0</v>
      </c>
    </row>
    <row r="98" spans="1:35">
      <c r="A98" s="13">
        <v>95</v>
      </c>
      <c r="B98" s="24" t="s">
        <v>370</v>
      </c>
      <c r="C98" s="24" t="s">
        <v>351</v>
      </c>
      <c r="D98" s="24">
        <v>2</v>
      </c>
      <c r="E98" s="21" t="s">
        <v>333</v>
      </c>
      <c r="F98" s="27" t="s">
        <v>540</v>
      </c>
      <c r="G98" s="13">
        <f t="shared" si="2"/>
        <v>56</v>
      </c>
      <c r="H98" s="15"/>
      <c r="I98" s="13">
        <f>IF(H98="",0,IF(H98="優勝",[2]点数換算表!$B$2,IF(H98="準優勝",[2]点数換算表!$C$2,IF(H98="ベスト4",[2]点数換算表!$D$2,[2]点数換算表!$E$2))))</f>
        <v>0</v>
      </c>
      <c r="J98" s="15"/>
      <c r="K98" s="13">
        <f>IF(J98="",0,IF(J98="優勝",[2]点数換算表!$B$3,IF(J98="準優勝",[2]点数換算表!$C$3,IF(J98="ベスト4",[2]点数換算表!$D$3,[2]点数換算表!$E$3))))</f>
        <v>0</v>
      </c>
      <c r="L98" s="24" t="s">
        <v>9</v>
      </c>
      <c r="M98" s="13">
        <f>IF(L98="",0,IF(L98="優勝",[2]点数換算表!$B$4,IF(L98="準優勝",[2]点数換算表!$C$4,IF(L98="ベスト4",[2]点数換算表!$D$4,IF(L98="ベスト8",[2]点数換算表!$E$4,IF(L98="ベスト16",[2]点数換算表!$F$4,""))))))</f>
        <v>40</v>
      </c>
      <c r="N98" s="24"/>
      <c r="O98" s="13">
        <f>IF(N98="",0,IF(N98="優勝",[2]点数換算表!$B$5,IF(N98="準優勝",[2]点数換算表!$C$5,IF(N98="ベスト4",[2]点数換算表!$D$5,IF(N98="ベスト8",[2]点数換算表!$E$5,IF(N98="ベスト16",[2]点数換算表!$F$5,IF(N98="ベスト32",[2]点数換算表!$G$5,"")))))))</f>
        <v>0</v>
      </c>
      <c r="P98" s="24"/>
      <c r="Q98" s="13">
        <f>IF(P98="",0,IF(P98="優勝",[2]点数換算表!$B$6,IF(P98="準優勝",[2]点数換算表!$C$6,IF(P98="ベスト4",[2]点数換算表!$D$6,IF(P98="ベスト8",[2]点数換算表!$E$6,IF(P98="ベスト16",[2]点数換算表!$F$6,IF(P98="ベスト32",[2]点数換算表!$G$6,"")))))))</f>
        <v>0</v>
      </c>
      <c r="R98" s="15"/>
      <c r="S98" s="13">
        <f>IF(R98="",0,IF(R98="優勝",[2]点数換算表!$B$7,IF(R98="準優勝",[2]点数換算表!$C$7,IF(R98="ベスト4",[2]点数換算表!$D$7,IF(R98="ベスト8",[2]点数換算表!$E$7,[2]点数換算表!$F$7)))))</f>
        <v>0</v>
      </c>
      <c r="T98" s="15"/>
      <c r="U98" s="13">
        <f>IF(T98="",0,IF(T98="優勝",[2]点数換算表!$B$8,IF(T98="準優勝",[2]点数換算表!$C$8,IF(T98="ベスト4",[2]点数換算表!$D$8,IF(T98="ベスト8",[2]点数換算表!$E$8,[2]点数換算表!$F$8)))))</f>
        <v>0</v>
      </c>
      <c r="V98" s="15"/>
      <c r="W98" s="13">
        <f>IF(V98="",0,IF(V98="優勝",[2]点数換算表!$B$13,IF(V98="準優勝",[2]点数換算表!$C$13,IF(V98="ベスト4",[2]点数換算表!$D$13,[2]点数換算表!$E$13))))</f>
        <v>0</v>
      </c>
      <c r="X98" s="15"/>
      <c r="Y98" s="13">
        <f>IF(X98="",0,IF(X98="優勝",[2]点数換算表!$B$14,IF(X98="準優勝",[2]点数換算表!$C$14,IF(X98="ベスト4",[2]点数換算表!$D$14,[2]点数換算表!$E$14))))</f>
        <v>0</v>
      </c>
      <c r="Z98" s="24" t="s">
        <v>7</v>
      </c>
      <c r="AA98" s="13">
        <f>IF(Z98="",0,IF(Z98="優勝",[2]点数換算表!$B$15,IF(Z98="準優勝",[2]点数換算表!$C$15,IF(Z98="ベスト4",[2]点数換算表!$D$15,IF(Z98="ベスト8",[2]点数換算表!$E$15,IF(Z98="ベスト16",[2]点数換算表!$F$15,""))))))</f>
        <v>16</v>
      </c>
      <c r="AB98" s="24"/>
      <c r="AC98" s="13">
        <f>IF(AB98="",0,IF(AB98="優勝",[2]点数換算表!$B$16,IF(AB98="準優勝",[2]点数換算表!$C$16,IF(AB98="ベスト4",[2]点数換算表!$D$16,IF(AB98="ベスト8",[2]点数換算表!$E$16,IF(AB98="ベスト16",[2]点数換算表!$F$16,IF(AB98="ベスト32",[2]点数換算表!$G$16,"")))))))</f>
        <v>0</v>
      </c>
      <c r="AD98" s="24"/>
      <c r="AE98" s="13">
        <f>IF(AD98="",0,IF(AD98="優勝",[2]点数換算表!$B$17,IF(AD98="準優勝",[2]点数換算表!$C$17,IF(AD98="ベスト4",[2]点数換算表!$D$17,IF(AD98="ベスト8",[2]点数換算表!$E$17,IF(AD98="ベスト16",[2]点数換算表!$F$17,IF(AD98="ベスト32",[2]点数換算表!$G$17,"")))))))</f>
        <v>0</v>
      </c>
      <c r="AF98" s="15"/>
      <c r="AG98" s="13">
        <f>IF(AF98="",0,IF(AF98="優勝",[2]点数換算表!$B$18,IF(AF98="準優勝",[2]点数換算表!$C$18,IF(AF98="ベスト4",[2]点数換算表!$D$18,IF(AF98="ベスト8",[2]点数換算表!$E$18,[2]点数換算表!$F$18)))))</f>
        <v>0</v>
      </c>
      <c r="AH98" s="15"/>
      <c r="AI98" s="13">
        <f>IF(AH98="",0,IF(AH98="優勝",[2]点数換算表!$B$19,IF(AH98="準優勝",[2]点数換算表!$C$19,IF(AH98="ベスト4",[2]点数換算表!$D$19,IF(AH98="ベスト8",[2]点数換算表!$E$19,[2]点数換算表!$F$19)))))</f>
        <v>0</v>
      </c>
    </row>
    <row r="99" spans="1:35">
      <c r="A99" s="13">
        <v>96</v>
      </c>
      <c r="B99" s="24" t="s">
        <v>357</v>
      </c>
      <c r="C99" s="24" t="s">
        <v>332</v>
      </c>
      <c r="D99" s="24">
        <v>2</v>
      </c>
      <c r="E99" s="21" t="s">
        <v>333</v>
      </c>
      <c r="F99" s="27" t="s">
        <v>540</v>
      </c>
      <c r="G99" s="13">
        <f t="shared" si="2"/>
        <v>56</v>
      </c>
      <c r="H99" s="15"/>
      <c r="I99" s="13">
        <f>IF(H99="",0,IF(H99="優勝",[2]点数換算表!$B$2,IF(H99="準優勝",[2]点数換算表!$C$2,IF(H99="ベスト4",[2]点数換算表!$D$2,[2]点数換算表!$E$2))))</f>
        <v>0</v>
      </c>
      <c r="J99" s="15"/>
      <c r="K99" s="13">
        <f>IF(J99="",0,IF(J99="優勝",[2]点数換算表!$B$3,IF(J99="準優勝",[2]点数換算表!$C$3,IF(J99="ベスト4",[2]点数換算表!$D$3,[2]点数換算表!$E$3))))</f>
        <v>0</v>
      </c>
      <c r="L99" s="24" t="s">
        <v>9</v>
      </c>
      <c r="M99" s="13">
        <f>IF(L99="",0,IF(L99="優勝",[2]点数換算表!$B$4,IF(L99="準優勝",[2]点数換算表!$C$4,IF(L99="ベスト4",[2]点数換算表!$D$4,IF(L99="ベスト8",[2]点数換算表!$E$4,IF(L99="ベスト16",[2]点数換算表!$F$4,""))))))</f>
        <v>40</v>
      </c>
      <c r="N99" s="24"/>
      <c r="O99" s="13">
        <f>IF(N99="",0,IF(N99="優勝",[2]点数換算表!$B$5,IF(N99="準優勝",[2]点数換算表!$C$5,IF(N99="ベスト4",[2]点数換算表!$D$5,IF(N99="ベスト8",[2]点数換算表!$E$5,IF(N99="ベスト16",[2]点数換算表!$F$5,IF(N99="ベスト32",[2]点数換算表!$G$5,"")))))))</f>
        <v>0</v>
      </c>
      <c r="P99" s="24"/>
      <c r="Q99" s="13">
        <f>IF(P99="",0,IF(P99="優勝",[2]点数換算表!$B$6,IF(P99="準優勝",[2]点数換算表!$C$6,IF(P99="ベスト4",[2]点数換算表!$D$6,IF(P99="ベスト8",[2]点数換算表!$E$6,IF(P99="ベスト16",[2]点数換算表!$F$6,IF(P99="ベスト32",[2]点数換算表!$G$6,"")))))))</f>
        <v>0</v>
      </c>
      <c r="R99" s="15"/>
      <c r="S99" s="13">
        <f>IF(R99="",0,IF(R99="優勝",[2]点数換算表!$B$7,IF(R99="準優勝",[2]点数換算表!$C$7,IF(R99="ベスト4",[2]点数換算表!$D$7,IF(R99="ベスト8",[2]点数換算表!$E$7,[2]点数換算表!$F$7)))))</f>
        <v>0</v>
      </c>
      <c r="T99" s="15"/>
      <c r="U99" s="13">
        <f>IF(T99="",0,IF(T99="優勝",[2]点数換算表!$B$8,IF(T99="準優勝",[2]点数換算表!$C$8,IF(T99="ベスト4",[2]点数換算表!$D$8,IF(T99="ベスト8",[2]点数換算表!$E$8,[2]点数換算表!$F$8)))))</f>
        <v>0</v>
      </c>
      <c r="V99" s="15"/>
      <c r="W99" s="13">
        <f>IF(V99="",0,IF(V99="優勝",[2]点数換算表!$B$13,IF(V99="準優勝",[2]点数換算表!$C$13,IF(V99="ベスト4",[2]点数換算表!$D$13,[2]点数換算表!$E$13))))</f>
        <v>0</v>
      </c>
      <c r="X99" s="15"/>
      <c r="Y99" s="13">
        <f>IF(X99="",0,IF(X99="優勝",[2]点数換算表!$B$14,IF(X99="準優勝",[2]点数換算表!$C$14,IF(X99="ベスト4",[2]点数換算表!$D$14,[2]点数換算表!$E$14))))</f>
        <v>0</v>
      </c>
      <c r="Z99" s="24" t="s">
        <v>7</v>
      </c>
      <c r="AA99" s="13">
        <f>IF(Z99="",0,IF(Z99="優勝",[2]点数換算表!$B$15,IF(Z99="準優勝",[2]点数換算表!$C$15,IF(Z99="ベスト4",[2]点数換算表!$D$15,IF(Z99="ベスト8",[2]点数換算表!$E$15,IF(Z99="ベスト16",[2]点数換算表!$F$15,""))))))</f>
        <v>16</v>
      </c>
      <c r="AB99" s="24"/>
      <c r="AC99" s="13">
        <f>IF(AB99="",0,IF(AB99="優勝",[2]点数換算表!$B$16,IF(AB99="準優勝",[2]点数換算表!$C$16,IF(AB99="ベスト4",[2]点数換算表!$D$16,IF(AB99="ベスト8",[2]点数換算表!$E$16,IF(AB99="ベスト16",[2]点数換算表!$F$16,IF(AB99="ベスト32",[2]点数換算表!$G$16,"")))))))</f>
        <v>0</v>
      </c>
      <c r="AD99" s="24"/>
      <c r="AE99" s="13">
        <f>IF(AD99="",0,IF(AD99="優勝",[2]点数換算表!$B$17,IF(AD99="準優勝",[2]点数換算表!$C$17,IF(AD99="ベスト4",[2]点数換算表!$D$17,IF(AD99="ベスト8",[2]点数換算表!$E$17,IF(AD99="ベスト16",[2]点数換算表!$F$17,IF(AD99="ベスト32",[2]点数換算表!$G$17,"")))))))</f>
        <v>0</v>
      </c>
      <c r="AF99" s="15"/>
      <c r="AG99" s="13">
        <f>IF(AF99="",0,IF(AF99="優勝",[2]点数換算表!$B$18,IF(AF99="準優勝",[2]点数換算表!$C$18,IF(AF99="ベスト4",[2]点数換算表!$D$18,IF(AF99="ベスト8",[2]点数換算表!$E$18,[2]点数換算表!$F$18)))))</f>
        <v>0</v>
      </c>
      <c r="AH99" s="15"/>
      <c r="AI99" s="13">
        <f>IF(AH99="",0,IF(AH99="優勝",[2]点数換算表!$B$19,IF(AH99="準優勝",[2]点数換算表!$C$19,IF(AH99="ベスト4",[2]点数換算表!$D$19,IF(AH99="ベスト8",[2]点数換算表!$E$19,[2]点数換算表!$F$19)))))</f>
        <v>0</v>
      </c>
    </row>
    <row r="100" spans="1:35">
      <c r="A100" s="13">
        <v>97</v>
      </c>
      <c r="B100" s="24" t="s">
        <v>452</v>
      </c>
      <c r="C100" s="24" t="s">
        <v>398</v>
      </c>
      <c r="D100" s="24">
        <v>3</v>
      </c>
      <c r="E100" s="22" t="s">
        <v>389</v>
      </c>
      <c r="F100" s="26" t="s">
        <v>539</v>
      </c>
      <c r="G100" s="13">
        <f t="shared" si="2"/>
        <v>56</v>
      </c>
      <c r="H100" s="15"/>
      <c r="I100" s="13">
        <f>IF(H100="",0,IF(H100="優勝",[2]点数換算表!$B$2,IF(H100="準優勝",[2]点数換算表!$C$2,IF(H100="ベスト4",[2]点数換算表!$D$2,[2]点数換算表!$E$2))))</f>
        <v>0</v>
      </c>
      <c r="J100" s="15"/>
      <c r="K100" s="13">
        <f>IF(J100="",0,IF(J100="優勝",[2]点数換算表!$B$3,IF(J100="準優勝",[2]点数換算表!$C$3,IF(J100="ベスト4",[2]点数換算表!$D$3,[2]点数換算表!$E$3))))</f>
        <v>0</v>
      </c>
      <c r="L100" s="24" t="s">
        <v>9</v>
      </c>
      <c r="M100" s="13">
        <f>IF(L100="",0,IF(L100="優勝",[2]点数換算表!$B$4,IF(L100="準優勝",[2]点数換算表!$C$4,IF(L100="ベスト4",[2]点数換算表!$D$4,IF(L100="ベスト8",[2]点数換算表!$E$4,IF(L100="ベスト16",[2]点数換算表!$F$4,""))))))</f>
        <v>40</v>
      </c>
      <c r="N100" s="24"/>
      <c r="O100" s="13">
        <f>IF(N100="",0,IF(N100="優勝",[2]点数換算表!$B$5,IF(N100="準優勝",[2]点数換算表!$C$5,IF(N100="ベスト4",[2]点数換算表!$D$5,IF(N100="ベスト8",[2]点数換算表!$E$5,IF(N100="ベスト16",[2]点数換算表!$F$5,IF(N100="ベスト32",[2]点数換算表!$G$5,"")))))))</f>
        <v>0</v>
      </c>
      <c r="P100" s="24"/>
      <c r="Q100" s="13">
        <f>IF(P100="",0,IF(P100="優勝",[2]点数換算表!$B$6,IF(P100="準優勝",[2]点数換算表!$C$6,IF(P100="ベスト4",[2]点数換算表!$D$6,IF(P100="ベスト8",[2]点数換算表!$E$6,IF(P100="ベスト16",[2]点数換算表!$F$6,IF(P100="ベスト32",[2]点数換算表!$G$6,"")))))))</f>
        <v>0</v>
      </c>
      <c r="R100" s="15"/>
      <c r="S100" s="13">
        <f>IF(R100="",0,IF(R100="優勝",[2]点数換算表!$B$7,IF(R100="準優勝",[2]点数換算表!$C$7,IF(R100="ベスト4",[2]点数換算表!$D$7,IF(R100="ベスト8",[2]点数換算表!$E$7,[2]点数換算表!$F$7)))))</f>
        <v>0</v>
      </c>
      <c r="T100" s="15"/>
      <c r="U100" s="13">
        <f>IF(T100="",0,IF(T100="優勝",[2]点数換算表!$B$8,IF(T100="準優勝",[2]点数換算表!$C$8,IF(T100="ベスト4",[2]点数換算表!$D$8,IF(T100="ベスト8",[2]点数換算表!$E$8,[2]点数換算表!$F$8)))))</f>
        <v>0</v>
      </c>
      <c r="V100" s="15"/>
      <c r="W100" s="13">
        <f>IF(V100="",0,IF(V100="優勝",[2]点数換算表!$B$13,IF(V100="準優勝",[2]点数換算表!$C$13,IF(V100="ベスト4",[2]点数換算表!$D$13,[2]点数換算表!$E$13))))</f>
        <v>0</v>
      </c>
      <c r="X100" s="15"/>
      <c r="Y100" s="13">
        <f>IF(X100="",0,IF(X100="優勝",[2]点数換算表!$B$14,IF(X100="準優勝",[2]点数換算表!$C$14,IF(X100="ベスト4",[2]点数換算表!$D$14,[2]点数換算表!$E$14))))</f>
        <v>0</v>
      </c>
      <c r="Z100" s="24" t="s">
        <v>7</v>
      </c>
      <c r="AA100" s="13">
        <f>IF(Z100="",0,IF(Z100="優勝",[2]点数換算表!$B$15,IF(Z100="準優勝",[2]点数換算表!$C$15,IF(Z100="ベスト4",[2]点数換算表!$D$15,IF(Z100="ベスト8",[2]点数換算表!$E$15,IF(Z100="ベスト16",[2]点数換算表!$F$15,""))))))</f>
        <v>16</v>
      </c>
      <c r="AB100" s="24"/>
      <c r="AC100" s="13">
        <f>IF(AB100="",0,IF(AB100="優勝",[2]点数換算表!$B$16,IF(AB100="準優勝",[2]点数換算表!$C$16,IF(AB100="ベスト4",[2]点数換算表!$D$16,IF(AB100="ベスト8",[2]点数換算表!$E$16,IF(AB100="ベスト16",[2]点数換算表!$F$16,IF(AB100="ベスト32",[2]点数換算表!$G$16,"")))))))</f>
        <v>0</v>
      </c>
      <c r="AD100" s="24"/>
      <c r="AE100" s="13">
        <f>IF(AD100="",0,IF(AD100="優勝",[2]点数換算表!$B$17,IF(AD100="準優勝",[2]点数換算表!$C$17,IF(AD100="ベスト4",[2]点数換算表!$D$17,IF(AD100="ベスト8",[2]点数換算表!$E$17,IF(AD100="ベスト16",[2]点数換算表!$F$17,IF(AD100="ベスト32",[2]点数換算表!$G$17,"")))))))</f>
        <v>0</v>
      </c>
      <c r="AF100" s="15"/>
      <c r="AG100" s="13">
        <f>IF(AF100="",0,IF(AF100="優勝",[2]点数換算表!$B$18,IF(AF100="準優勝",[2]点数換算表!$C$18,IF(AF100="ベスト4",[2]点数換算表!$D$18,IF(AF100="ベスト8",[2]点数換算表!$E$18,[2]点数換算表!$F$18)))))</f>
        <v>0</v>
      </c>
      <c r="AH100" s="15"/>
      <c r="AI100" s="13">
        <f>IF(AH100="",0,IF(AH100="優勝",[2]点数換算表!$B$19,IF(AH100="準優勝",[2]点数換算表!$C$19,IF(AH100="ベスト4",[2]点数換算表!$D$19,IF(AH100="ベスト8",[2]点数換算表!$E$19,[2]点数換算表!$F$19)))))</f>
        <v>0</v>
      </c>
    </row>
    <row r="101" spans="1:35">
      <c r="A101" s="13">
        <v>98</v>
      </c>
      <c r="B101" s="24" t="s">
        <v>453</v>
      </c>
      <c r="C101" s="24" t="s">
        <v>398</v>
      </c>
      <c r="D101" s="24">
        <v>2</v>
      </c>
      <c r="E101" s="22" t="s">
        <v>389</v>
      </c>
      <c r="F101" s="26" t="s">
        <v>539</v>
      </c>
      <c r="G101" s="13">
        <f t="shared" si="2"/>
        <v>56</v>
      </c>
      <c r="H101" s="15"/>
      <c r="I101" s="13">
        <f>IF(H101="",0,IF(H101="優勝",[2]点数換算表!$B$2,IF(H101="準優勝",[2]点数換算表!$C$2,IF(H101="ベスト4",[2]点数換算表!$D$2,[2]点数換算表!$E$2))))</f>
        <v>0</v>
      </c>
      <c r="J101" s="15"/>
      <c r="K101" s="13">
        <f>IF(J101="",0,IF(J101="優勝",[2]点数換算表!$B$3,IF(J101="準優勝",[2]点数換算表!$C$3,IF(J101="ベスト4",[2]点数換算表!$D$3,[2]点数換算表!$E$3))))</f>
        <v>0</v>
      </c>
      <c r="L101" s="24" t="s">
        <v>9</v>
      </c>
      <c r="M101" s="13">
        <f>IF(L101="",0,IF(L101="優勝",[2]点数換算表!$B$4,IF(L101="準優勝",[2]点数換算表!$C$4,IF(L101="ベスト4",[2]点数換算表!$D$4,IF(L101="ベスト8",[2]点数換算表!$E$4,IF(L101="ベスト16",[2]点数換算表!$F$4,""))))))</f>
        <v>40</v>
      </c>
      <c r="N101" s="24"/>
      <c r="O101" s="13">
        <f>IF(N101="",0,IF(N101="優勝",[2]点数換算表!$B$5,IF(N101="準優勝",[2]点数換算表!$C$5,IF(N101="ベスト4",[2]点数換算表!$D$5,IF(N101="ベスト8",[2]点数換算表!$E$5,IF(N101="ベスト16",[2]点数換算表!$F$5,IF(N101="ベスト32",[2]点数換算表!$G$5,"")))))))</f>
        <v>0</v>
      </c>
      <c r="P101" s="24"/>
      <c r="Q101" s="13">
        <f>IF(P101="",0,IF(P101="優勝",[2]点数換算表!$B$6,IF(P101="準優勝",[2]点数換算表!$C$6,IF(P101="ベスト4",[2]点数換算表!$D$6,IF(P101="ベスト8",[2]点数換算表!$E$6,IF(P101="ベスト16",[2]点数換算表!$F$6,IF(P101="ベスト32",[2]点数換算表!$G$6,"")))))))</f>
        <v>0</v>
      </c>
      <c r="R101" s="15"/>
      <c r="S101" s="13">
        <f>IF(R101="",0,IF(R101="優勝",[2]点数換算表!$B$7,IF(R101="準優勝",[2]点数換算表!$C$7,IF(R101="ベスト4",[2]点数換算表!$D$7,IF(R101="ベスト8",[2]点数換算表!$E$7,[2]点数換算表!$F$7)))))</f>
        <v>0</v>
      </c>
      <c r="T101" s="15"/>
      <c r="U101" s="13">
        <f>IF(T101="",0,IF(T101="優勝",[2]点数換算表!$B$8,IF(T101="準優勝",[2]点数換算表!$C$8,IF(T101="ベスト4",[2]点数換算表!$D$8,IF(T101="ベスト8",[2]点数換算表!$E$8,[2]点数換算表!$F$8)))))</f>
        <v>0</v>
      </c>
      <c r="V101" s="15"/>
      <c r="W101" s="13">
        <f>IF(V101="",0,IF(V101="優勝",[2]点数換算表!$B$13,IF(V101="準優勝",[2]点数換算表!$C$13,IF(V101="ベスト4",[2]点数換算表!$D$13,[2]点数換算表!$E$13))))</f>
        <v>0</v>
      </c>
      <c r="X101" s="15"/>
      <c r="Y101" s="13">
        <f>IF(X101="",0,IF(X101="優勝",[2]点数換算表!$B$14,IF(X101="準優勝",[2]点数換算表!$C$14,IF(X101="ベスト4",[2]点数換算表!$D$14,[2]点数換算表!$E$14))))</f>
        <v>0</v>
      </c>
      <c r="Z101" s="24" t="s">
        <v>7</v>
      </c>
      <c r="AA101" s="13">
        <f>IF(Z101="",0,IF(Z101="優勝",[2]点数換算表!$B$15,IF(Z101="準優勝",[2]点数換算表!$C$15,IF(Z101="ベスト4",[2]点数換算表!$D$15,IF(Z101="ベスト8",[2]点数換算表!$E$15,IF(Z101="ベスト16",[2]点数換算表!$F$15,""))))))</f>
        <v>16</v>
      </c>
      <c r="AB101" s="24"/>
      <c r="AC101" s="13">
        <f>IF(AB101="",0,IF(AB101="優勝",[2]点数換算表!$B$16,IF(AB101="準優勝",[2]点数換算表!$C$16,IF(AB101="ベスト4",[2]点数換算表!$D$16,IF(AB101="ベスト8",[2]点数換算表!$E$16,IF(AB101="ベスト16",[2]点数換算表!$F$16,IF(AB101="ベスト32",[2]点数換算表!$G$16,"")))))))</f>
        <v>0</v>
      </c>
      <c r="AD101" s="24"/>
      <c r="AE101" s="13">
        <f>IF(AD101="",0,IF(AD101="優勝",[2]点数換算表!$B$17,IF(AD101="準優勝",[2]点数換算表!$C$17,IF(AD101="ベスト4",[2]点数換算表!$D$17,IF(AD101="ベスト8",[2]点数換算表!$E$17,IF(AD101="ベスト16",[2]点数換算表!$F$17,IF(AD101="ベスト32",[2]点数換算表!$G$17,"")))))))</f>
        <v>0</v>
      </c>
      <c r="AF101" s="15"/>
      <c r="AG101" s="13">
        <f>IF(AF101="",0,IF(AF101="優勝",[2]点数換算表!$B$18,IF(AF101="準優勝",[2]点数換算表!$C$18,IF(AF101="ベスト4",[2]点数換算表!$D$18,IF(AF101="ベスト8",[2]点数換算表!$E$18,[2]点数換算表!$F$18)))))</f>
        <v>0</v>
      </c>
      <c r="AH101" s="15"/>
      <c r="AI101" s="13">
        <f>IF(AH101="",0,IF(AH101="優勝",[2]点数換算表!$B$19,IF(AH101="準優勝",[2]点数換算表!$C$19,IF(AH101="ベスト4",[2]点数換算表!$D$19,IF(AH101="ベスト8",[2]点数換算表!$E$19,[2]点数換算表!$F$19)))))</f>
        <v>0</v>
      </c>
    </row>
    <row r="102" spans="1:35">
      <c r="A102" s="13">
        <v>99</v>
      </c>
      <c r="B102" s="24" t="s">
        <v>454</v>
      </c>
      <c r="C102" s="24" t="s">
        <v>398</v>
      </c>
      <c r="D102" s="24">
        <v>3</v>
      </c>
      <c r="E102" s="22" t="s">
        <v>389</v>
      </c>
      <c r="F102" s="26" t="s">
        <v>539</v>
      </c>
      <c r="G102" s="13">
        <f t="shared" si="2"/>
        <v>56</v>
      </c>
      <c r="H102" s="15"/>
      <c r="I102" s="13">
        <f>IF(H102="",0,IF(H102="優勝",[2]点数換算表!$B$2,IF(H102="準優勝",[2]点数換算表!$C$2,IF(H102="ベスト4",[2]点数換算表!$D$2,[2]点数換算表!$E$2))))</f>
        <v>0</v>
      </c>
      <c r="J102" s="15"/>
      <c r="K102" s="13">
        <f>IF(J102="",0,IF(J102="優勝",[2]点数換算表!$B$3,IF(J102="準優勝",[2]点数換算表!$C$3,IF(J102="ベスト4",[2]点数換算表!$D$3,[2]点数換算表!$E$3))))</f>
        <v>0</v>
      </c>
      <c r="L102" s="24" t="s">
        <v>9</v>
      </c>
      <c r="M102" s="13">
        <f>IF(L102="",0,IF(L102="優勝",[2]点数換算表!$B$4,IF(L102="準優勝",[2]点数換算表!$C$4,IF(L102="ベスト4",[2]点数換算表!$D$4,IF(L102="ベスト8",[2]点数換算表!$E$4,IF(L102="ベスト16",[2]点数換算表!$F$4,""))))))</f>
        <v>40</v>
      </c>
      <c r="N102" s="24"/>
      <c r="O102" s="13">
        <f>IF(N102="",0,IF(N102="優勝",[2]点数換算表!$B$5,IF(N102="準優勝",[2]点数換算表!$C$5,IF(N102="ベスト4",[2]点数換算表!$D$5,IF(N102="ベスト8",[2]点数換算表!$E$5,IF(N102="ベスト16",[2]点数換算表!$F$5,IF(N102="ベスト32",[2]点数換算表!$G$5,"")))))))</f>
        <v>0</v>
      </c>
      <c r="P102" s="24"/>
      <c r="Q102" s="13">
        <f>IF(P102="",0,IF(P102="優勝",[2]点数換算表!$B$6,IF(P102="準優勝",[2]点数換算表!$C$6,IF(P102="ベスト4",[2]点数換算表!$D$6,IF(P102="ベスト8",[2]点数換算表!$E$6,IF(P102="ベスト16",[2]点数換算表!$F$6,IF(P102="ベスト32",[2]点数換算表!$G$6,"")))))))</f>
        <v>0</v>
      </c>
      <c r="R102" s="15"/>
      <c r="S102" s="13">
        <f>IF(R102="",0,IF(R102="優勝",[2]点数換算表!$B$7,IF(R102="準優勝",[2]点数換算表!$C$7,IF(R102="ベスト4",[2]点数換算表!$D$7,IF(R102="ベスト8",[2]点数換算表!$E$7,[2]点数換算表!$F$7)))))</f>
        <v>0</v>
      </c>
      <c r="T102" s="15"/>
      <c r="U102" s="13">
        <f>IF(T102="",0,IF(T102="優勝",[2]点数換算表!$B$8,IF(T102="準優勝",[2]点数換算表!$C$8,IF(T102="ベスト4",[2]点数換算表!$D$8,IF(T102="ベスト8",[2]点数換算表!$E$8,[2]点数換算表!$F$8)))))</f>
        <v>0</v>
      </c>
      <c r="V102" s="15"/>
      <c r="W102" s="13">
        <f>IF(V102="",0,IF(V102="優勝",[2]点数換算表!$B$13,IF(V102="準優勝",[2]点数換算表!$C$13,IF(V102="ベスト4",[2]点数換算表!$D$13,[2]点数換算表!$E$13))))</f>
        <v>0</v>
      </c>
      <c r="X102" s="15"/>
      <c r="Y102" s="13">
        <f>IF(X102="",0,IF(X102="優勝",[2]点数換算表!$B$14,IF(X102="準優勝",[2]点数換算表!$C$14,IF(X102="ベスト4",[2]点数換算表!$D$14,[2]点数換算表!$E$14))))</f>
        <v>0</v>
      </c>
      <c r="Z102" s="24" t="s">
        <v>7</v>
      </c>
      <c r="AA102" s="13">
        <f>IF(Z102="",0,IF(Z102="優勝",[2]点数換算表!$B$15,IF(Z102="準優勝",[2]点数換算表!$C$15,IF(Z102="ベスト4",[2]点数換算表!$D$15,IF(Z102="ベスト8",[2]点数換算表!$E$15,IF(Z102="ベスト16",[2]点数換算表!$F$15,""))))))</f>
        <v>16</v>
      </c>
      <c r="AB102" s="24"/>
      <c r="AC102" s="13">
        <f>IF(AB102="",0,IF(AB102="優勝",[2]点数換算表!$B$16,IF(AB102="準優勝",[2]点数換算表!$C$16,IF(AB102="ベスト4",[2]点数換算表!$D$16,IF(AB102="ベスト8",[2]点数換算表!$E$16,IF(AB102="ベスト16",[2]点数換算表!$F$16,IF(AB102="ベスト32",[2]点数換算表!$G$16,"")))))))</f>
        <v>0</v>
      </c>
      <c r="AD102" s="24"/>
      <c r="AE102" s="13">
        <f>IF(AD102="",0,IF(AD102="優勝",[2]点数換算表!$B$17,IF(AD102="準優勝",[2]点数換算表!$C$17,IF(AD102="ベスト4",[2]点数換算表!$D$17,IF(AD102="ベスト8",[2]点数換算表!$E$17,IF(AD102="ベスト16",[2]点数換算表!$F$17,IF(AD102="ベスト32",[2]点数換算表!$G$17,"")))))))</f>
        <v>0</v>
      </c>
      <c r="AF102" s="15"/>
      <c r="AG102" s="13">
        <f>IF(AF102="",0,IF(AF102="優勝",[2]点数換算表!$B$18,IF(AF102="準優勝",[2]点数換算表!$C$18,IF(AF102="ベスト4",[2]点数換算表!$D$18,IF(AF102="ベスト8",[2]点数換算表!$E$18,[2]点数換算表!$F$18)))))</f>
        <v>0</v>
      </c>
      <c r="AH102" s="15"/>
      <c r="AI102" s="13">
        <f>IF(AH102="",0,IF(AH102="優勝",[2]点数換算表!$B$19,IF(AH102="準優勝",[2]点数換算表!$C$19,IF(AH102="ベスト4",[2]点数換算表!$D$19,IF(AH102="ベスト8",[2]点数換算表!$E$19,[2]点数換算表!$F$19)))))</f>
        <v>0</v>
      </c>
    </row>
    <row r="103" spans="1:35">
      <c r="A103" s="13">
        <v>100</v>
      </c>
      <c r="B103" s="24" t="s">
        <v>426</v>
      </c>
      <c r="C103" s="24" t="s">
        <v>388</v>
      </c>
      <c r="D103" s="24">
        <v>3</v>
      </c>
      <c r="E103" s="22" t="s">
        <v>389</v>
      </c>
      <c r="F103" s="26" t="s">
        <v>539</v>
      </c>
      <c r="G103" s="13">
        <f t="shared" si="2"/>
        <v>56</v>
      </c>
      <c r="H103" s="15"/>
      <c r="I103" s="13">
        <f>IF(H103="",0,IF(H103="優勝",[2]点数換算表!$B$2,IF(H103="準優勝",[2]点数換算表!$C$2,IF(H103="ベスト4",[2]点数換算表!$D$2,[2]点数換算表!$E$2))))</f>
        <v>0</v>
      </c>
      <c r="J103" s="15"/>
      <c r="K103" s="13">
        <f>IF(J103="",0,IF(J103="優勝",[2]点数換算表!$B$3,IF(J103="準優勝",[2]点数換算表!$C$3,IF(J103="ベスト4",[2]点数換算表!$D$3,[2]点数換算表!$E$3))))</f>
        <v>0</v>
      </c>
      <c r="L103" s="24" t="s">
        <v>9</v>
      </c>
      <c r="M103" s="13">
        <f>IF(L103="",0,IF(L103="優勝",[2]点数換算表!$B$4,IF(L103="準優勝",[2]点数換算表!$C$4,IF(L103="ベスト4",[2]点数換算表!$D$4,IF(L103="ベスト8",[2]点数換算表!$E$4,IF(L103="ベスト16",[2]点数換算表!$F$4,""))))))</f>
        <v>40</v>
      </c>
      <c r="N103" s="24"/>
      <c r="O103" s="13">
        <f>IF(N103="",0,IF(N103="優勝",[2]点数換算表!$B$5,IF(N103="準優勝",[2]点数換算表!$C$5,IF(N103="ベスト4",[2]点数換算表!$D$5,IF(N103="ベスト8",[2]点数換算表!$E$5,IF(N103="ベスト16",[2]点数換算表!$F$5,IF(N103="ベスト32",[2]点数換算表!$G$5,"")))))))</f>
        <v>0</v>
      </c>
      <c r="P103" s="24"/>
      <c r="Q103" s="13">
        <f>IF(P103="",0,IF(P103="優勝",[2]点数換算表!$B$6,IF(P103="準優勝",[2]点数換算表!$C$6,IF(P103="ベスト4",[2]点数換算表!$D$6,IF(P103="ベスト8",[2]点数換算表!$E$6,IF(P103="ベスト16",[2]点数換算表!$F$6,IF(P103="ベスト32",[2]点数換算表!$G$6,"")))))))</f>
        <v>0</v>
      </c>
      <c r="R103" s="15"/>
      <c r="S103" s="13">
        <f>IF(R103="",0,IF(R103="優勝",[2]点数換算表!$B$7,IF(R103="準優勝",[2]点数換算表!$C$7,IF(R103="ベスト4",[2]点数換算表!$D$7,IF(R103="ベスト8",[2]点数換算表!$E$7,[2]点数換算表!$F$7)))))</f>
        <v>0</v>
      </c>
      <c r="T103" s="15"/>
      <c r="U103" s="13">
        <f>IF(T103="",0,IF(T103="優勝",[2]点数換算表!$B$8,IF(T103="準優勝",[2]点数換算表!$C$8,IF(T103="ベスト4",[2]点数換算表!$D$8,IF(T103="ベスト8",[2]点数換算表!$E$8,[2]点数換算表!$F$8)))))</f>
        <v>0</v>
      </c>
      <c r="V103" s="15"/>
      <c r="W103" s="13">
        <f>IF(V103="",0,IF(V103="優勝",[2]点数換算表!$B$13,IF(V103="準優勝",[2]点数換算表!$C$13,IF(V103="ベスト4",[2]点数換算表!$D$13,[2]点数換算表!$E$13))))</f>
        <v>0</v>
      </c>
      <c r="X103" s="15"/>
      <c r="Y103" s="13">
        <f>IF(X103="",0,IF(X103="優勝",[2]点数換算表!$B$14,IF(X103="準優勝",[2]点数換算表!$C$14,IF(X103="ベスト4",[2]点数換算表!$D$14,[2]点数換算表!$E$14))))</f>
        <v>0</v>
      </c>
      <c r="Z103" s="24" t="s">
        <v>7</v>
      </c>
      <c r="AA103" s="13">
        <f>IF(Z103="",0,IF(Z103="優勝",[2]点数換算表!$B$15,IF(Z103="準優勝",[2]点数換算表!$C$15,IF(Z103="ベスト4",[2]点数換算表!$D$15,IF(Z103="ベスト8",[2]点数換算表!$E$15,IF(Z103="ベスト16",[2]点数換算表!$F$15,""))))))</f>
        <v>16</v>
      </c>
      <c r="AB103" s="24"/>
      <c r="AC103" s="13">
        <f>IF(AB103="",0,IF(AB103="優勝",[2]点数換算表!$B$16,IF(AB103="準優勝",[2]点数換算表!$C$16,IF(AB103="ベスト4",[2]点数換算表!$D$16,IF(AB103="ベスト8",[2]点数換算表!$E$16,IF(AB103="ベスト16",[2]点数換算表!$F$16,IF(AB103="ベスト32",[2]点数換算表!$G$16,"")))))))</f>
        <v>0</v>
      </c>
      <c r="AD103" s="24"/>
      <c r="AE103" s="13">
        <f>IF(AD103="",0,IF(AD103="優勝",[2]点数換算表!$B$17,IF(AD103="準優勝",[2]点数換算表!$C$17,IF(AD103="ベスト4",[2]点数換算表!$D$17,IF(AD103="ベスト8",[2]点数換算表!$E$17,IF(AD103="ベスト16",[2]点数換算表!$F$17,IF(AD103="ベスト32",[2]点数換算表!$G$17,"")))))))</f>
        <v>0</v>
      </c>
      <c r="AF103" s="15"/>
      <c r="AG103" s="13">
        <f>IF(AF103="",0,IF(AF103="優勝",[2]点数換算表!$B$18,IF(AF103="準優勝",[2]点数換算表!$C$18,IF(AF103="ベスト4",[2]点数換算表!$D$18,IF(AF103="ベスト8",[2]点数換算表!$E$18,[2]点数換算表!$F$18)))))</f>
        <v>0</v>
      </c>
      <c r="AH103" s="15"/>
      <c r="AI103" s="13">
        <f>IF(AH103="",0,IF(AH103="優勝",[2]点数換算表!$B$19,IF(AH103="準優勝",[2]点数換算表!$C$19,IF(AH103="ベスト4",[2]点数換算表!$D$19,IF(AH103="ベスト8",[2]点数換算表!$E$19,[2]点数換算表!$F$19)))))</f>
        <v>0</v>
      </c>
    </row>
    <row r="104" spans="1:35">
      <c r="A104" s="13">
        <v>101</v>
      </c>
      <c r="B104" s="24" t="s">
        <v>424</v>
      </c>
      <c r="C104" s="24" t="s">
        <v>388</v>
      </c>
      <c r="D104" s="24">
        <v>3</v>
      </c>
      <c r="E104" s="22" t="s">
        <v>389</v>
      </c>
      <c r="F104" s="26" t="s">
        <v>539</v>
      </c>
      <c r="G104" s="13">
        <f t="shared" si="2"/>
        <v>56</v>
      </c>
      <c r="H104" s="15"/>
      <c r="I104" s="13">
        <f>IF(H104="",0,IF(H104="優勝",[2]点数換算表!$B$2,IF(H104="準優勝",[2]点数換算表!$C$2,IF(H104="ベスト4",[2]点数換算表!$D$2,[2]点数換算表!$E$2))))</f>
        <v>0</v>
      </c>
      <c r="J104" s="15"/>
      <c r="K104" s="13">
        <f>IF(J104="",0,IF(J104="優勝",[2]点数換算表!$B$3,IF(J104="準優勝",[2]点数換算表!$C$3,IF(J104="ベスト4",[2]点数換算表!$D$3,[2]点数換算表!$E$3))))</f>
        <v>0</v>
      </c>
      <c r="L104" s="24" t="s">
        <v>9</v>
      </c>
      <c r="M104" s="13">
        <f>IF(L104="",0,IF(L104="優勝",[2]点数換算表!$B$4,IF(L104="準優勝",[2]点数換算表!$C$4,IF(L104="ベスト4",[2]点数換算表!$D$4,IF(L104="ベスト8",[2]点数換算表!$E$4,IF(L104="ベスト16",[2]点数換算表!$F$4,""))))))</f>
        <v>40</v>
      </c>
      <c r="N104" s="24"/>
      <c r="O104" s="13">
        <f>IF(N104="",0,IF(N104="優勝",[2]点数換算表!$B$5,IF(N104="準優勝",[2]点数換算表!$C$5,IF(N104="ベスト4",[2]点数換算表!$D$5,IF(N104="ベスト8",[2]点数換算表!$E$5,IF(N104="ベスト16",[2]点数換算表!$F$5,IF(N104="ベスト32",[2]点数換算表!$G$5,"")))))))</f>
        <v>0</v>
      </c>
      <c r="P104" s="24"/>
      <c r="Q104" s="13">
        <f>IF(P104="",0,IF(P104="優勝",[2]点数換算表!$B$6,IF(P104="準優勝",[2]点数換算表!$C$6,IF(P104="ベスト4",[2]点数換算表!$D$6,IF(P104="ベスト8",[2]点数換算表!$E$6,IF(P104="ベスト16",[2]点数換算表!$F$6,IF(P104="ベスト32",[2]点数換算表!$G$6,"")))))))</f>
        <v>0</v>
      </c>
      <c r="R104" s="15"/>
      <c r="S104" s="13">
        <f>IF(R104="",0,IF(R104="優勝",[2]点数換算表!$B$7,IF(R104="準優勝",[2]点数換算表!$C$7,IF(R104="ベスト4",[2]点数換算表!$D$7,IF(R104="ベスト8",[2]点数換算表!$E$7,[2]点数換算表!$F$7)))))</f>
        <v>0</v>
      </c>
      <c r="T104" s="15"/>
      <c r="U104" s="13">
        <f>IF(T104="",0,IF(T104="優勝",[2]点数換算表!$B$8,IF(T104="準優勝",[2]点数換算表!$C$8,IF(T104="ベスト4",[2]点数換算表!$D$8,IF(T104="ベスト8",[2]点数換算表!$E$8,[2]点数換算表!$F$8)))))</f>
        <v>0</v>
      </c>
      <c r="V104" s="15"/>
      <c r="W104" s="13">
        <f>IF(V104="",0,IF(V104="優勝",[2]点数換算表!$B$13,IF(V104="準優勝",[2]点数換算表!$C$13,IF(V104="ベスト4",[2]点数換算表!$D$13,[2]点数換算表!$E$13))))</f>
        <v>0</v>
      </c>
      <c r="X104" s="15"/>
      <c r="Y104" s="13">
        <f>IF(X104="",0,IF(X104="優勝",[2]点数換算表!$B$14,IF(X104="準優勝",[2]点数換算表!$C$14,IF(X104="ベスト4",[2]点数換算表!$D$14,[2]点数換算表!$E$14))))</f>
        <v>0</v>
      </c>
      <c r="Z104" s="24" t="s">
        <v>7</v>
      </c>
      <c r="AA104" s="13">
        <f>IF(Z104="",0,IF(Z104="優勝",[2]点数換算表!$B$15,IF(Z104="準優勝",[2]点数換算表!$C$15,IF(Z104="ベスト4",[2]点数換算表!$D$15,IF(Z104="ベスト8",[2]点数換算表!$E$15,IF(Z104="ベスト16",[2]点数換算表!$F$15,""))))))</f>
        <v>16</v>
      </c>
      <c r="AB104" s="24"/>
      <c r="AC104" s="13">
        <f>IF(AB104="",0,IF(AB104="優勝",[2]点数換算表!$B$16,IF(AB104="準優勝",[2]点数換算表!$C$16,IF(AB104="ベスト4",[2]点数換算表!$D$16,IF(AB104="ベスト8",[2]点数換算表!$E$16,IF(AB104="ベスト16",[2]点数換算表!$F$16,IF(AB104="ベスト32",[2]点数換算表!$G$16,"")))))))</f>
        <v>0</v>
      </c>
      <c r="AD104" s="24"/>
      <c r="AE104" s="13">
        <f>IF(AD104="",0,IF(AD104="優勝",[2]点数換算表!$B$17,IF(AD104="準優勝",[2]点数換算表!$C$17,IF(AD104="ベスト4",[2]点数換算表!$D$17,IF(AD104="ベスト8",[2]点数換算表!$E$17,IF(AD104="ベスト16",[2]点数換算表!$F$17,IF(AD104="ベスト32",[2]点数換算表!$G$17,"")))))))</f>
        <v>0</v>
      </c>
      <c r="AF104" s="15"/>
      <c r="AG104" s="13">
        <f>IF(AF104="",0,IF(AF104="優勝",[2]点数換算表!$B$18,IF(AF104="準優勝",[2]点数換算表!$C$18,IF(AF104="ベスト4",[2]点数換算表!$D$18,IF(AF104="ベスト8",[2]点数換算表!$E$18,[2]点数換算表!$F$18)))))</f>
        <v>0</v>
      </c>
      <c r="AH104" s="15"/>
      <c r="AI104" s="13">
        <f>IF(AH104="",0,IF(AH104="優勝",[2]点数換算表!$B$19,IF(AH104="準優勝",[2]点数換算表!$C$19,IF(AH104="ベスト4",[2]点数換算表!$D$19,IF(AH104="ベスト8",[2]点数換算表!$E$19,[2]点数換算表!$F$19)))))</f>
        <v>0</v>
      </c>
    </row>
    <row r="105" spans="1:35">
      <c r="A105" s="13">
        <v>102</v>
      </c>
      <c r="B105" s="24" t="s">
        <v>284</v>
      </c>
      <c r="C105" s="24" t="s">
        <v>253</v>
      </c>
      <c r="D105" s="24">
        <v>3</v>
      </c>
      <c r="E105" s="19" t="s">
        <v>250</v>
      </c>
      <c r="F105" s="27" t="s">
        <v>540</v>
      </c>
      <c r="G105" s="13">
        <f t="shared" si="2"/>
        <v>56</v>
      </c>
      <c r="H105" s="15"/>
      <c r="I105" s="13">
        <f>IF(H105="",0,IF(H105="優勝",[2]点数換算表!$B$2,IF(H105="準優勝",[2]点数換算表!$C$2,IF(H105="ベスト4",[2]点数換算表!$D$2,[2]点数換算表!$E$2))))</f>
        <v>0</v>
      </c>
      <c r="J105" s="15"/>
      <c r="K105" s="13">
        <f>IF(J105="",0,IF(J105="優勝",[2]点数換算表!$B$3,IF(J105="準優勝",[2]点数換算表!$C$3,IF(J105="ベスト4",[2]点数換算表!$D$3,[2]点数換算表!$E$3))))</f>
        <v>0</v>
      </c>
      <c r="L105" s="24" t="s">
        <v>9</v>
      </c>
      <c r="M105" s="13">
        <f>IF(L105="",0,IF(L105="優勝",[2]点数換算表!$B$4,IF(L105="準優勝",[2]点数換算表!$C$4,IF(L105="ベスト4",[2]点数換算表!$D$4,IF(L105="ベスト8",[2]点数換算表!$E$4,IF(L105="ベスト16",[2]点数換算表!$F$4,""))))))</f>
        <v>40</v>
      </c>
      <c r="N105" s="24"/>
      <c r="O105" s="13">
        <f>IF(N105="",0,IF(N105="優勝",[2]点数換算表!$B$5,IF(N105="準優勝",[2]点数換算表!$C$5,IF(N105="ベスト4",[2]点数換算表!$D$5,IF(N105="ベスト8",[2]点数換算表!$E$5,IF(N105="ベスト16",[2]点数換算表!$F$5,IF(N105="ベスト32",[2]点数換算表!$G$5,"")))))))</f>
        <v>0</v>
      </c>
      <c r="P105" s="24"/>
      <c r="Q105" s="13">
        <f>IF(P105="",0,IF(P105="優勝",[2]点数換算表!$B$6,IF(P105="準優勝",[2]点数換算表!$C$6,IF(P105="ベスト4",[2]点数換算表!$D$6,IF(P105="ベスト8",[2]点数換算表!$E$6,IF(P105="ベスト16",[2]点数換算表!$F$6,IF(P105="ベスト32",[2]点数換算表!$G$6,"")))))))</f>
        <v>0</v>
      </c>
      <c r="R105" s="15"/>
      <c r="S105" s="13">
        <f>IF(R105="",0,IF(R105="優勝",[2]点数換算表!$B$7,IF(R105="準優勝",[2]点数換算表!$C$7,IF(R105="ベスト4",[2]点数換算表!$D$7,IF(R105="ベスト8",[2]点数換算表!$E$7,[2]点数換算表!$F$7)))))</f>
        <v>0</v>
      </c>
      <c r="T105" s="15"/>
      <c r="U105" s="13">
        <f>IF(T105="",0,IF(T105="優勝",[2]点数換算表!$B$8,IF(T105="準優勝",[2]点数換算表!$C$8,IF(T105="ベスト4",[2]点数換算表!$D$8,IF(T105="ベスト8",[2]点数換算表!$E$8,[2]点数換算表!$F$8)))))</f>
        <v>0</v>
      </c>
      <c r="V105" s="15"/>
      <c r="W105" s="13">
        <f>IF(V105="",0,IF(V105="優勝",[2]点数換算表!$B$13,IF(V105="準優勝",[2]点数換算表!$C$13,IF(V105="ベスト4",[2]点数換算表!$D$13,[2]点数換算表!$E$13))))</f>
        <v>0</v>
      </c>
      <c r="X105" s="15"/>
      <c r="Y105" s="13">
        <f>IF(X105="",0,IF(X105="優勝",[2]点数換算表!$B$14,IF(X105="準優勝",[2]点数換算表!$C$14,IF(X105="ベスト4",[2]点数換算表!$D$14,[2]点数換算表!$E$14))))</f>
        <v>0</v>
      </c>
      <c r="Z105" s="24" t="s">
        <v>7</v>
      </c>
      <c r="AA105" s="13">
        <f>IF(Z105="",0,IF(Z105="優勝",[2]点数換算表!$B$15,IF(Z105="準優勝",[2]点数換算表!$C$15,IF(Z105="ベスト4",[2]点数換算表!$D$15,IF(Z105="ベスト8",[2]点数換算表!$E$15,IF(Z105="ベスト16",[2]点数換算表!$F$15,""))))))</f>
        <v>16</v>
      </c>
      <c r="AB105" s="24"/>
      <c r="AC105" s="13">
        <f>IF(AB105="",0,IF(AB105="優勝",[2]点数換算表!$B$16,IF(AB105="準優勝",[2]点数換算表!$C$16,IF(AB105="ベスト4",[2]点数換算表!$D$16,IF(AB105="ベスト8",[2]点数換算表!$E$16,IF(AB105="ベスト16",[2]点数換算表!$F$16,IF(AB105="ベスト32",[2]点数換算表!$G$16,"")))))))</f>
        <v>0</v>
      </c>
      <c r="AD105" s="24"/>
      <c r="AE105" s="13">
        <f>IF(AD105="",0,IF(AD105="優勝",[2]点数換算表!$B$17,IF(AD105="準優勝",[2]点数換算表!$C$17,IF(AD105="ベスト4",[2]点数換算表!$D$17,IF(AD105="ベスト8",[2]点数換算表!$E$17,IF(AD105="ベスト16",[2]点数換算表!$F$17,IF(AD105="ベスト32",[2]点数換算表!$G$17,"")))))))</f>
        <v>0</v>
      </c>
      <c r="AF105" s="15"/>
      <c r="AG105" s="13">
        <f>IF(AF105="",0,IF(AF105="優勝",[2]点数換算表!$B$18,IF(AF105="準優勝",[2]点数換算表!$C$18,IF(AF105="ベスト4",[2]点数換算表!$D$18,IF(AF105="ベスト8",[2]点数換算表!$E$18,[2]点数換算表!$F$18)))))</f>
        <v>0</v>
      </c>
      <c r="AH105" s="15"/>
      <c r="AI105" s="13">
        <f>IF(AH105="",0,IF(AH105="優勝",[2]点数換算表!$B$19,IF(AH105="準優勝",[2]点数換算表!$C$19,IF(AH105="ベスト4",[2]点数換算表!$D$19,IF(AH105="ベスト8",[2]点数換算表!$E$19,[2]点数換算表!$F$19)))))</f>
        <v>0</v>
      </c>
    </row>
    <row r="106" spans="1:35">
      <c r="A106" s="13">
        <v>103</v>
      </c>
      <c r="B106" s="24" t="s">
        <v>265</v>
      </c>
      <c r="C106" s="24" t="s">
        <v>253</v>
      </c>
      <c r="D106" s="24">
        <v>3</v>
      </c>
      <c r="E106" s="19" t="s">
        <v>250</v>
      </c>
      <c r="F106" s="27" t="s">
        <v>540</v>
      </c>
      <c r="G106" s="13">
        <f t="shared" si="2"/>
        <v>56</v>
      </c>
      <c r="H106" s="15"/>
      <c r="I106" s="13">
        <f>IF(H106="",0,IF(H106="優勝",[2]点数換算表!$B$2,IF(H106="準優勝",[2]点数換算表!$C$2,IF(H106="ベスト4",[2]点数換算表!$D$2,[2]点数換算表!$E$2))))</f>
        <v>0</v>
      </c>
      <c r="J106" s="15"/>
      <c r="K106" s="13">
        <f>IF(J106="",0,IF(J106="優勝",[2]点数換算表!$B$3,IF(J106="準優勝",[2]点数換算表!$C$3,IF(J106="ベスト4",[2]点数換算表!$D$3,[2]点数換算表!$E$3))))</f>
        <v>0</v>
      </c>
      <c r="L106" s="24" t="s">
        <v>9</v>
      </c>
      <c r="M106" s="13">
        <f>IF(L106="",0,IF(L106="優勝",[2]点数換算表!$B$4,IF(L106="準優勝",[2]点数換算表!$C$4,IF(L106="ベスト4",[2]点数換算表!$D$4,IF(L106="ベスト8",[2]点数換算表!$E$4,IF(L106="ベスト16",[2]点数換算表!$F$4,""))))))</f>
        <v>40</v>
      </c>
      <c r="N106" s="24"/>
      <c r="O106" s="13">
        <f>IF(N106="",0,IF(N106="優勝",[2]点数換算表!$B$5,IF(N106="準優勝",[2]点数換算表!$C$5,IF(N106="ベスト4",[2]点数換算表!$D$5,IF(N106="ベスト8",[2]点数換算表!$E$5,IF(N106="ベスト16",[2]点数換算表!$F$5,IF(N106="ベスト32",[2]点数換算表!$G$5,"")))))))</f>
        <v>0</v>
      </c>
      <c r="P106" s="24"/>
      <c r="Q106" s="13">
        <f>IF(P106="",0,IF(P106="優勝",[2]点数換算表!$B$6,IF(P106="準優勝",[2]点数換算表!$C$6,IF(P106="ベスト4",[2]点数換算表!$D$6,IF(P106="ベスト8",[2]点数換算表!$E$6,IF(P106="ベスト16",[2]点数換算表!$F$6,IF(P106="ベスト32",[2]点数換算表!$G$6,"")))))))</f>
        <v>0</v>
      </c>
      <c r="R106" s="15"/>
      <c r="S106" s="13">
        <f>IF(R106="",0,IF(R106="優勝",[2]点数換算表!$B$7,IF(R106="準優勝",[2]点数換算表!$C$7,IF(R106="ベスト4",[2]点数換算表!$D$7,IF(R106="ベスト8",[2]点数換算表!$E$7,[2]点数換算表!$F$7)))))</f>
        <v>0</v>
      </c>
      <c r="T106" s="15"/>
      <c r="U106" s="13">
        <f>IF(T106="",0,IF(T106="優勝",[2]点数換算表!$B$8,IF(T106="準優勝",[2]点数換算表!$C$8,IF(T106="ベスト4",[2]点数換算表!$D$8,IF(T106="ベスト8",[2]点数換算表!$E$8,[2]点数換算表!$F$8)))))</f>
        <v>0</v>
      </c>
      <c r="V106" s="15"/>
      <c r="W106" s="13">
        <f>IF(V106="",0,IF(V106="優勝",[2]点数換算表!$B$13,IF(V106="準優勝",[2]点数換算表!$C$13,IF(V106="ベスト4",[2]点数換算表!$D$13,[2]点数換算表!$E$13))))</f>
        <v>0</v>
      </c>
      <c r="X106" s="15"/>
      <c r="Y106" s="13">
        <f>IF(X106="",0,IF(X106="優勝",[2]点数換算表!$B$14,IF(X106="準優勝",[2]点数換算表!$C$14,IF(X106="ベスト4",[2]点数換算表!$D$14,[2]点数換算表!$E$14))))</f>
        <v>0</v>
      </c>
      <c r="Z106" s="24" t="s">
        <v>7</v>
      </c>
      <c r="AA106" s="13">
        <f>IF(Z106="",0,IF(Z106="優勝",[2]点数換算表!$B$15,IF(Z106="準優勝",[2]点数換算表!$C$15,IF(Z106="ベスト4",[2]点数換算表!$D$15,IF(Z106="ベスト8",[2]点数換算表!$E$15,IF(Z106="ベスト16",[2]点数換算表!$F$15,""))))))</f>
        <v>16</v>
      </c>
      <c r="AB106" s="24"/>
      <c r="AC106" s="13">
        <f>IF(AB106="",0,IF(AB106="優勝",[2]点数換算表!$B$16,IF(AB106="準優勝",[2]点数換算表!$C$16,IF(AB106="ベスト4",[2]点数換算表!$D$16,IF(AB106="ベスト8",[2]点数換算表!$E$16,IF(AB106="ベスト16",[2]点数換算表!$F$16,IF(AB106="ベスト32",[2]点数換算表!$G$16,"")))))))</f>
        <v>0</v>
      </c>
      <c r="AD106" s="24"/>
      <c r="AE106" s="13">
        <f>IF(AD106="",0,IF(AD106="優勝",[2]点数換算表!$B$17,IF(AD106="準優勝",[2]点数換算表!$C$17,IF(AD106="ベスト4",[2]点数換算表!$D$17,IF(AD106="ベスト8",[2]点数換算表!$E$17,IF(AD106="ベスト16",[2]点数換算表!$F$17,IF(AD106="ベスト32",[2]点数換算表!$G$17,"")))))))</f>
        <v>0</v>
      </c>
      <c r="AF106" s="15"/>
      <c r="AG106" s="13">
        <f>IF(AF106="",0,IF(AF106="優勝",[2]点数換算表!$B$18,IF(AF106="準優勝",[2]点数換算表!$C$18,IF(AF106="ベスト4",[2]点数換算表!$D$18,IF(AF106="ベスト8",[2]点数換算表!$E$18,[2]点数換算表!$F$18)))))</f>
        <v>0</v>
      </c>
      <c r="AH106" s="15"/>
      <c r="AI106" s="13">
        <f>IF(AH106="",0,IF(AH106="優勝",[2]点数換算表!$B$19,IF(AH106="準優勝",[2]点数換算表!$C$19,IF(AH106="ベスト4",[2]点数換算表!$D$19,IF(AH106="ベスト8",[2]点数換算表!$E$19,[2]点数換算表!$F$19)))))</f>
        <v>0</v>
      </c>
    </row>
    <row r="107" spans="1:35">
      <c r="A107" s="13">
        <v>104</v>
      </c>
      <c r="B107" s="24" t="s">
        <v>286</v>
      </c>
      <c r="C107" s="24" t="s">
        <v>253</v>
      </c>
      <c r="D107" s="24">
        <v>3</v>
      </c>
      <c r="E107" s="19" t="s">
        <v>250</v>
      </c>
      <c r="F107" s="27" t="s">
        <v>540</v>
      </c>
      <c r="G107" s="13">
        <f t="shared" si="2"/>
        <v>56</v>
      </c>
      <c r="H107" s="15"/>
      <c r="I107" s="13">
        <f>IF(H107="",0,IF(H107="優勝",[2]点数換算表!$B$2,IF(H107="準優勝",[2]点数換算表!$C$2,IF(H107="ベスト4",[2]点数換算表!$D$2,[2]点数換算表!$E$2))))</f>
        <v>0</v>
      </c>
      <c r="J107" s="15"/>
      <c r="K107" s="13">
        <f>IF(J107="",0,IF(J107="優勝",[2]点数換算表!$B$3,IF(J107="準優勝",[2]点数換算表!$C$3,IF(J107="ベスト4",[2]点数換算表!$D$3,[2]点数換算表!$E$3))))</f>
        <v>0</v>
      </c>
      <c r="L107" s="24" t="s">
        <v>9</v>
      </c>
      <c r="M107" s="13">
        <f>IF(L107="",0,IF(L107="優勝",[2]点数換算表!$B$4,IF(L107="準優勝",[2]点数換算表!$C$4,IF(L107="ベスト4",[2]点数換算表!$D$4,IF(L107="ベスト8",[2]点数換算表!$E$4,IF(L107="ベスト16",[2]点数換算表!$F$4,""))))))</f>
        <v>40</v>
      </c>
      <c r="N107" s="24"/>
      <c r="O107" s="13">
        <f>IF(N107="",0,IF(N107="優勝",[2]点数換算表!$B$5,IF(N107="準優勝",[2]点数換算表!$C$5,IF(N107="ベスト4",[2]点数換算表!$D$5,IF(N107="ベスト8",[2]点数換算表!$E$5,IF(N107="ベスト16",[2]点数換算表!$F$5,IF(N107="ベスト32",[2]点数換算表!$G$5,"")))))))</f>
        <v>0</v>
      </c>
      <c r="P107" s="24"/>
      <c r="Q107" s="13">
        <f>IF(P107="",0,IF(P107="優勝",[2]点数換算表!$B$6,IF(P107="準優勝",[2]点数換算表!$C$6,IF(P107="ベスト4",[2]点数換算表!$D$6,IF(P107="ベスト8",[2]点数換算表!$E$6,IF(P107="ベスト16",[2]点数換算表!$F$6,IF(P107="ベスト32",[2]点数換算表!$G$6,"")))))))</f>
        <v>0</v>
      </c>
      <c r="R107" s="15"/>
      <c r="S107" s="13">
        <f>IF(R107="",0,IF(R107="優勝",[2]点数換算表!$B$7,IF(R107="準優勝",[2]点数換算表!$C$7,IF(R107="ベスト4",[2]点数換算表!$D$7,IF(R107="ベスト8",[2]点数換算表!$E$7,[2]点数換算表!$F$7)))))</f>
        <v>0</v>
      </c>
      <c r="T107" s="15"/>
      <c r="U107" s="13">
        <f>IF(T107="",0,IF(T107="優勝",[2]点数換算表!$B$8,IF(T107="準優勝",[2]点数換算表!$C$8,IF(T107="ベスト4",[2]点数換算表!$D$8,IF(T107="ベスト8",[2]点数換算表!$E$8,[2]点数換算表!$F$8)))))</f>
        <v>0</v>
      </c>
      <c r="V107" s="15"/>
      <c r="W107" s="13">
        <f>IF(V107="",0,IF(V107="優勝",[2]点数換算表!$B$13,IF(V107="準優勝",[2]点数換算表!$C$13,IF(V107="ベスト4",[2]点数換算表!$D$13,[2]点数換算表!$E$13))))</f>
        <v>0</v>
      </c>
      <c r="X107" s="15"/>
      <c r="Y107" s="13">
        <f>IF(X107="",0,IF(X107="優勝",[2]点数換算表!$B$14,IF(X107="準優勝",[2]点数換算表!$C$14,IF(X107="ベスト4",[2]点数換算表!$D$14,[2]点数換算表!$E$14))))</f>
        <v>0</v>
      </c>
      <c r="Z107" s="24" t="s">
        <v>7</v>
      </c>
      <c r="AA107" s="13">
        <f>IF(Z107="",0,IF(Z107="優勝",[2]点数換算表!$B$15,IF(Z107="準優勝",[2]点数換算表!$C$15,IF(Z107="ベスト4",[2]点数換算表!$D$15,IF(Z107="ベスト8",[2]点数換算表!$E$15,IF(Z107="ベスト16",[2]点数換算表!$F$15,""))))))</f>
        <v>16</v>
      </c>
      <c r="AB107" s="24"/>
      <c r="AC107" s="13">
        <f>IF(AB107="",0,IF(AB107="優勝",[2]点数換算表!$B$16,IF(AB107="準優勝",[2]点数換算表!$C$16,IF(AB107="ベスト4",[2]点数換算表!$D$16,IF(AB107="ベスト8",[2]点数換算表!$E$16,IF(AB107="ベスト16",[2]点数換算表!$F$16,IF(AB107="ベスト32",[2]点数換算表!$G$16,"")))))))</f>
        <v>0</v>
      </c>
      <c r="AD107" s="24"/>
      <c r="AE107" s="13">
        <f>IF(AD107="",0,IF(AD107="優勝",[2]点数換算表!$B$17,IF(AD107="準優勝",[2]点数換算表!$C$17,IF(AD107="ベスト4",[2]点数換算表!$D$17,IF(AD107="ベスト8",[2]点数換算表!$E$17,IF(AD107="ベスト16",[2]点数換算表!$F$17,IF(AD107="ベスト32",[2]点数換算表!$G$17,"")))))))</f>
        <v>0</v>
      </c>
      <c r="AF107" s="15"/>
      <c r="AG107" s="13">
        <f>IF(AF107="",0,IF(AF107="優勝",[2]点数換算表!$B$18,IF(AF107="準優勝",[2]点数換算表!$C$18,IF(AF107="ベスト4",[2]点数換算表!$D$18,IF(AF107="ベスト8",[2]点数換算表!$E$18,[2]点数換算表!$F$18)))))</f>
        <v>0</v>
      </c>
      <c r="AH107" s="15"/>
      <c r="AI107" s="13">
        <f>IF(AH107="",0,IF(AH107="優勝",[2]点数換算表!$B$19,IF(AH107="準優勝",[2]点数換算表!$C$19,IF(AH107="ベスト4",[2]点数換算表!$D$19,IF(AH107="ベスト8",[2]点数換算表!$E$19,[2]点数換算表!$F$19)))))</f>
        <v>0</v>
      </c>
    </row>
    <row r="108" spans="1:35">
      <c r="A108" s="13">
        <v>105</v>
      </c>
      <c r="B108" s="24" t="s">
        <v>728</v>
      </c>
      <c r="C108" s="24" t="s">
        <v>564</v>
      </c>
      <c r="D108" s="24">
        <v>3</v>
      </c>
      <c r="E108" s="18" t="s">
        <v>179</v>
      </c>
      <c r="F108" s="27" t="s">
        <v>540</v>
      </c>
      <c r="G108" s="13">
        <f t="shared" si="2"/>
        <v>50</v>
      </c>
      <c r="H108" s="15"/>
      <c r="I108" s="13">
        <f>IF(H108="",0,IF(H108="優勝",[2]点数換算表!$B$2,IF(H108="準優勝",[2]点数換算表!$C$2,IF(H108="ベスト4",[2]点数換算表!$D$2,[2]点数換算表!$E$2))))</f>
        <v>0</v>
      </c>
      <c r="J108" s="15"/>
      <c r="K108" s="13">
        <f>IF(J108="",0,IF(J108="優勝",[2]点数換算表!$B$3,IF(J108="準優勝",[2]点数換算表!$C$3,IF(J108="ベスト4",[2]点数換算表!$D$3,[2]点数換算表!$E$3))))</f>
        <v>0</v>
      </c>
      <c r="L108" s="24"/>
      <c r="M108" s="13">
        <f>IF(L108="",0,IF(L108="優勝",[2]点数換算表!$B$4,IF(L108="準優勝",[2]点数換算表!$C$4,IF(L108="ベスト4",[2]点数換算表!$D$4,IF(L108="ベスト8",[2]点数換算表!$E$4,IF(L108="ベスト16",[2]点数換算表!$F$4,""))))))</f>
        <v>0</v>
      </c>
      <c r="N108" s="24" t="s">
        <v>135</v>
      </c>
      <c r="O108" s="13">
        <f>IF(N108="",0,IF(N108="優勝",[2]点数換算表!$B$5,IF(N108="準優勝",[2]点数換算表!$C$5,IF(N108="ベスト4",[2]点数換算表!$D$5,IF(N108="ベスト8",[2]点数換算表!$E$5,IF(N108="ベスト16",[2]点数換算表!$F$5,IF(N108="ベスト32",[2]点数換算表!$G$5,"")))))))</f>
        <v>50</v>
      </c>
      <c r="P108" s="24"/>
      <c r="Q108" s="13">
        <f>IF(P108="",0,IF(P108="優勝",[2]点数換算表!$B$6,IF(P108="準優勝",[2]点数換算表!$C$6,IF(P108="ベスト4",[2]点数換算表!$D$6,IF(P108="ベスト8",[2]点数換算表!$E$6,IF(P108="ベスト16",[2]点数換算表!$F$6,IF(P108="ベスト32",[2]点数換算表!$G$6,"")))))))</f>
        <v>0</v>
      </c>
      <c r="R108" s="15"/>
      <c r="S108" s="13">
        <f>IF(R108="",0,IF(R108="優勝",[2]点数換算表!$B$7,IF(R108="準優勝",[2]点数換算表!$C$7,IF(R108="ベスト4",[2]点数換算表!$D$7,IF(R108="ベスト8",[2]点数換算表!$E$7,[2]点数換算表!$F$7)))))</f>
        <v>0</v>
      </c>
      <c r="T108" s="15"/>
      <c r="U108" s="13">
        <f>IF(T108="",0,IF(T108="優勝",[2]点数換算表!$B$8,IF(T108="準優勝",[2]点数換算表!$C$8,IF(T108="ベスト4",[2]点数換算表!$D$8,IF(T108="ベスト8",[2]点数換算表!$E$8,[2]点数換算表!$F$8)))))</f>
        <v>0</v>
      </c>
      <c r="V108" s="15"/>
      <c r="W108" s="13">
        <f>IF(V108="",0,IF(V108="優勝",[2]点数換算表!$B$13,IF(V108="準優勝",[2]点数換算表!$C$13,IF(V108="ベスト4",[2]点数換算表!$D$13,[2]点数換算表!$E$13))))</f>
        <v>0</v>
      </c>
      <c r="X108" s="15"/>
      <c r="Y108" s="13">
        <f>IF(X108="",0,IF(X108="優勝",[2]点数換算表!$B$14,IF(X108="準優勝",[2]点数換算表!$C$14,IF(X108="ベスト4",[2]点数換算表!$D$14,[2]点数換算表!$E$14))))</f>
        <v>0</v>
      </c>
      <c r="Z108" s="24"/>
      <c r="AA108" s="13">
        <f>IF(Z108="",0,IF(Z108="優勝",[2]点数換算表!$B$15,IF(Z108="準優勝",[2]点数換算表!$C$15,IF(Z108="ベスト4",[2]点数換算表!$D$15,IF(Z108="ベスト8",[2]点数換算表!$E$15,IF(Z108="ベスト16",[2]点数換算表!$F$15,""))))))</f>
        <v>0</v>
      </c>
      <c r="AB108" s="24"/>
      <c r="AC108" s="13">
        <f>IF(AB108="",0,IF(AB108="優勝",[2]点数換算表!$B$16,IF(AB108="準優勝",[2]点数換算表!$C$16,IF(AB108="ベスト4",[2]点数換算表!$D$16,IF(AB108="ベスト8",[2]点数換算表!$E$16,IF(AB108="ベスト16",[2]点数換算表!$F$16,IF(AB108="ベスト32",[2]点数換算表!$G$16,"")))))))</f>
        <v>0</v>
      </c>
      <c r="AD108" s="24"/>
      <c r="AE108" s="13">
        <f>IF(AD108="",0,IF(AD108="優勝",[2]点数換算表!$B$17,IF(AD108="準優勝",[2]点数換算表!$C$17,IF(AD108="ベスト4",[2]点数換算表!$D$17,IF(AD108="ベスト8",[2]点数換算表!$E$17,IF(AD108="ベスト16",[2]点数換算表!$F$17,IF(AD108="ベスト32",[2]点数換算表!$G$17,"")))))))</f>
        <v>0</v>
      </c>
      <c r="AF108" s="15"/>
      <c r="AG108" s="13">
        <f>IF(AF108="",0,IF(AF108="優勝",[2]点数換算表!$B$18,IF(AF108="準優勝",[2]点数換算表!$C$18,IF(AF108="ベスト4",[2]点数換算表!$D$18,IF(AF108="ベスト8",[2]点数換算表!$E$18,[2]点数換算表!$F$18)))))</f>
        <v>0</v>
      </c>
      <c r="AH108" s="15"/>
      <c r="AI108" s="13">
        <f>IF(AH108="",0,IF(AH108="優勝",[2]点数換算表!$B$19,IF(AH108="準優勝",[2]点数換算表!$C$19,IF(AH108="ベスト4",[2]点数換算表!$D$19,IF(AH108="ベスト8",[2]点数換算表!$E$19,[2]点数換算表!$F$19)))))</f>
        <v>0</v>
      </c>
    </row>
    <row r="109" spans="1:35">
      <c r="A109" s="13">
        <v>106</v>
      </c>
      <c r="B109" s="24" t="s">
        <v>567</v>
      </c>
      <c r="C109" s="24" t="s">
        <v>560</v>
      </c>
      <c r="D109" s="24">
        <v>3</v>
      </c>
      <c r="E109" s="18" t="s">
        <v>179</v>
      </c>
      <c r="F109" s="27" t="s">
        <v>540</v>
      </c>
      <c r="G109" s="13">
        <f t="shared" si="2"/>
        <v>50</v>
      </c>
      <c r="H109" s="15"/>
      <c r="I109" s="13">
        <f>IF(H109="",0,IF(H109="優勝",[2]点数換算表!$B$2,IF(H109="準優勝",[2]点数換算表!$C$2,IF(H109="ベスト4",[2]点数換算表!$D$2,[2]点数換算表!$E$2))))</f>
        <v>0</v>
      </c>
      <c r="J109" s="15"/>
      <c r="K109" s="13">
        <f>IF(J109="",0,IF(J109="優勝",[2]点数換算表!$B$3,IF(J109="準優勝",[2]点数換算表!$C$3,IF(J109="ベスト4",[2]点数換算表!$D$3,[2]点数換算表!$E$3))))</f>
        <v>0</v>
      </c>
      <c r="L109" s="24"/>
      <c r="M109" s="13">
        <f>IF(L109="",0,IF(L109="優勝",[2]点数換算表!$B$4,IF(L109="準優勝",[2]点数換算表!$C$4,IF(L109="ベスト4",[2]点数換算表!$D$4,IF(L109="ベスト8",[2]点数換算表!$E$4,IF(L109="ベスト16",[2]点数換算表!$F$4,""))))))</f>
        <v>0</v>
      </c>
      <c r="N109" s="24" t="s">
        <v>135</v>
      </c>
      <c r="O109" s="13">
        <f>IF(N109="",0,IF(N109="優勝",[2]点数換算表!$B$5,IF(N109="準優勝",[2]点数換算表!$C$5,IF(N109="ベスト4",[2]点数換算表!$D$5,IF(N109="ベスト8",[2]点数換算表!$E$5,IF(N109="ベスト16",[2]点数換算表!$F$5,IF(N109="ベスト32",[2]点数換算表!$G$5,"")))))))</f>
        <v>50</v>
      </c>
      <c r="P109" s="24"/>
      <c r="Q109" s="13">
        <f>IF(P109="",0,IF(P109="優勝",[2]点数換算表!$B$6,IF(P109="準優勝",[2]点数換算表!$C$6,IF(P109="ベスト4",[2]点数換算表!$D$6,IF(P109="ベスト8",[2]点数換算表!$E$6,IF(P109="ベスト16",[2]点数換算表!$F$6,IF(P109="ベスト32",[2]点数換算表!$G$6,"")))))))</f>
        <v>0</v>
      </c>
      <c r="R109" s="15"/>
      <c r="S109" s="13">
        <f>IF(R109="",0,IF(R109="優勝",[2]点数換算表!$B$7,IF(R109="準優勝",[2]点数換算表!$C$7,IF(R109="ベスト4",[2]点数換算表!$D$7,IF(R109="ベスト8",[2]点数換算表!$E$7,[2]点数換算表!$F$7)))))</f>
        <v>0</v>
      </c>
      <c r="T109" s="15"/>
      <c r="U109" s="13">
        <f>IF(T109="",0,IF(T109="優勝",[2]点数換算表!$B$8,IF(T109="準優勝",[2]点数換算表!$C$8,IF(T109="ベスト4",[2]点数換算表!$D$8,IF(T109="ベスト8",[2]点数換算表!$E$8,[2]点数換算表!$F$8)))))</f>
        <v>0</v>
      </c>
      <c r="V109" s="15"/>
      <c r="W109" s="13">
        <f>IF(V109="",0,IF(V109="優勝",[2]点数換算表!$B$13,IF(V109="準優勝",[2]点数換算表!$C$13,IF(V109="ベスト4",[2]点数換算表!$D$13,[2]点数換算表!$E$13))))</f>
        <v>0</v>
      </c>
      <c r="X109" s="15"/>
      <c r="Y109" s="13">
        <f>IF(X109="",0,IF(X109="優勝",[2]点数換算表!$B$14,IF(X109="準優勝",[2]点数換算表!$C$14,IF(X109="ベスト4",[2]点数換算表!$D$14,[2]点数換算表!$E$14))))</f>
        <v>0</v>
      </c>
      <c r="Z109" s="24"/>
      <c r="AA109" s="13">
        <f>IF(Z109="",0,IF(Z109="優勝",[2]点数換算表!$B$15,IF(Z109="準優勝",[2]点数換算表!$C$15,IF(Z109="ベスト4",[2]点数換算表!$D$15,IF(Z109="ベスト8",[2]点数換算表!$E$15,IF(Z109="ベスト16",[2]点数換算表!$F$15,""))))))</f>
        <v>0</v>
      </c>
      <c r="AB109" s="24"/>
      <c r="AC109" s="13">
        <f>IF(AB109="",0,IF(AB109="優勝",[2]点数換算表!$B$16,IF(AB109="準優勝",[2]点数換算表!$C$16,IF(AB109="ベスト4",[2]点数換算表!$D$16,IF(AB109="ベスト8",[2]点数換算表!$E$16,IF(AB109="ベスト16",[2]点数換算表!$F$16,IF(AB109="ベスト32",[2]点数換算表!$G$16,"")))))))</f>
        <v>0</v>
      </c>
      <c r="AD109" s="24"/>
      <c r="AE109" s="13">
        <f>IF(AD109="",0,IF(AD109="優勝",[2]点数換算表!$B$17,IF(AD109="準優勝",[2]点数換算表!$C$17,IF(AD109="ベスト4",[2]点数換算表!$D$17,IF(AD109="ベスト8",[2]点数換算表!$E$17,IF(AD109="ベスト16",[2]点数換算表!$F$17,IF(AD109="ベスト32",[2]点数換算表!$G$17,"")))))))</f>
        <v>0</v>
      </c>
      <c r="AF109" s="15"/>
      <c r="AG109" s="13">
        <f>IF(AF109="",0,IF(AF109="優勝",[2]点数換算表!$B$18,IF(AF109="準優勝",[2]点数換算表!$C$18,IF(AF109="ベスト4",[2]点数換算表!$D$18,IF(AF109="ベスト8",[2]点数換算表!$E$18,[2]点数換算表!$F$18)))))</f>
        <v>0</v>
      </c>
      <c r="AH109" s="15"/>
      <c r="AI109" s="13">
        <f>IF(AH109="",0,IF(AH109="優勝",[2]点数換算表!$B$19,IF(AH109="準優勝",[2]点数換算表!$C$19,IF(AH109="ベスト4",[2]点数換算表!$D$19,IF(AH109="ベスト8",[2]点数換算表!$E$19,[2]点数換算表!$F$19)))))</f>
        <v>0</v>
      </c>
    </row>
    <row r="110" spans="1:35">
      <c r="A110" s="13">
        <v>107</v>
      </c>
      <c r="B110" s="24" t="s">
        <v>729</v>
      </c>
      <c r="C110" s="24" t="s">
        <v>557</v>
      </c>
      <c r="D110" s="24">
        <v>1</v>
      </c>
      <c r="E110" s="18" t="s">
        <v>179</v>
      </c>
      <c r="F110" s="27" t="s">
        <v>540</v>
      </c>
      <c r="G110" s="13">
        <f t="shared" si="2"/>
        <v>50</v>
      </c>
      <c r="H110" s="15"/>
      <c r="I110" s="13">
        <f>IF(H110="",0,IF(H110="優勝",[2]点数換算表!$B$2,IF(H110="準優勝",[2]点数換算表!$C$2,IF(H110="ベスト4",[2]点数換算表!$D$2,[2]点数換算表!$E$2))))</f>
        <v>0</v>
      </c>
      <c r="J110" s="15"/>
      <c r="K110" s="13">
        <f>IF(J110="",0,IF(J110="優勝",[2]点数換算表!$B$3,IF(J110="準優勝",[2]点数換算表!$C$3,IF(J110="ベスト4",[2]点数換算表!$D$3,[2]点数換算表!$E$3))))</f>
        <v>0</v>
      </c>
      <c r="L110" s="24"/>
      <c r="M110" s="13">
        <f>IF(L110="",0,IF(L110="優勝",[2]点数換算表!$B$4,IF(L110="準優勝",[2]点数換算表!$C$4,IF(L110="ベスト4",[2]点数換算表!$D$4,IF(L110="ベスト8",[2]点数換算表!$E$4,IF(L110="ベスト16",[2]点数換算表!$F$4,""))))))</f>
        <v>0</v>
      </c>
      <c r="N110" s="24" t="s">
        <v>135</v>
      </c>
      <c r="O110" s="13">
        <f>IF(N110="",0,IF(N110="優勝",[2]点数換算表!$B$5,IF(N110="準優勝",[2]点数換算表!$C$5,IF(N110="ベスト4",[2]点数換算表!$D$5,IF(N110="ベスト8",[2]点数換算表!$E$5,IF(N110="ベスト16",[2]点数換算表!$F$5,IF(N110="ベスト32",[2]点数換算表!$G$5,"")))))))</f>
        <v>50</v>
      </c>
      <c r="P110" s="24"/>
      <c r="Q110" s="13">
        <f>IF(P110="",0,IF(P110="優勝",[2]点数換算表!$B$6,IF(P110="準優勝",[2]点数換算表!$C$6,IF(P110="ベスト4",[2]点数換算表!$D$6,IF(P110="ベスト8",[2]点数換算表!$E$6,IF(P110="ベスト16",[2]点数換算表!$F$6,IF(P110="ベスト32",[2]点数換算表!$G$6,"")))))))</f>
        <v>0</v>
      </c>
      <c r="R110" s="15"/>
      <c r="S110" s="13">
        <f>IF(R110="",0,IF(R110="優勝",[2]点数換算表!$B$7,IF(R110="準優勝",[2]点数換算表!$C$7,IF(R110="ベスト4",[2]点数換算表!$D$7,IF(R110="ベスト8",[2]点数換算表!$E$7,[2]点数換算表!$F$7)))))</f>
        <v>0</v>
      </c>
      <c r="T110" s="15"/>
      <c r="U110" s="13">
        <f>IF(T110="",0,IF(T110="優勝",[2]点数換算表!$B$8,IF(T110="準優勝",[2]点数換算表!$C$8,IF(T110="ベスト4",[2]点数換算表!$D$8,IF(T110="ベスト8",[2]点数換算表!$E$8,[2]点数換算表!$F$8)))))</f>
        <v>0</v>
      </c>
      <c r="V110" s="15"/>
      <c r="W110" s="13">
        <f>IF(V110="",0,IF(V110="優勝",[2]点数換算表!$B$13,IF(V110="準優勝",[2]点数換算表!$C$13,IF(V110="ベスト4",[2]点数換算表!$D$13,[2]点数換算表!$E$13))))</f>
        <v>0</v>
      </c>
      <c r="X110" s="15"/>
      <c r="Y110" s="13">
        <f>IF(X110="",0,IF(X110="優勝",[2]点数換算表!$B$14,IF(X110="準優勝",[2]点数換算表!$C$14,IF(X110="ベスト4",[2]点数換算表!$D$14,[2]点数換算表!$E$14))))</f>
        <v>0</v>
      </c>
      <c r="Z110" s="24"/>
      <c r="AA110" s="13">
        <f>IF(Z110="",0,IF(Z110="優勝",[2]点数換算表!$B$15,IF(Z110="準優勝",[2]点数換算表!$C$15,IF(Z110="ベスト4",[2]点数換算表!$D$15,IF(Z110="ベスト8",[2]点数換算表!$E$15,IF(Z110="ベスト16",[2]点数換算表!$F$15,""))))))</f>
        <v>0</v>
      </c>
      <c r="AB110" s="24"/>
      <c r="AC110" s="13">
        <f>IF(AB110="",0,IF(AB110="優勝",[2]点数換算表!$B$16,IF(AB110="準優勝",[2]点数換算表!$C$16,IF(AB110="ベスト4",[2]点数換算表!$D$16,IF(AB110="ベスト8",[2]点数換算表!$E$16,IF(AB110="ベスト16",[2]点数換算表!$F$16,IF(AB110="ベスト32",[2]点数換算表!$G$16,"")))))))</f>
        <v>0</v>
      </c>
      <c r="AD110" s="24"/>
      <c r="AE110" s="13">
        <f>IF(AD110="",0,IF(AD110="優勝",[2]点数換算表!$B$17,IF(AD110="準優勝",[2]点数換算表!$C$17,IF(AD110="ベスト4",[2]点数換算表!$D$17,IF(AD110="ベスト8",[2]点数換算表!$E$17,IF(AD110="ベスト16",[2]点数換算表!$F$17,IF(AD110="ベスト32",[2]点数換算表!$G$17,"")))))))</f>
        <v>0</v>
      </c>
      <c r="AF110" s="15"/>
      <c r="AG110" s="13">
        <f>IF(AF110="",0,IF(AF110="優勝",[2]点数換算表!$B$18,IF(AF110="準優勝",[2]点数換算表!$C$18,IF(AF110="ベスト4",[2]点数換算表!$D$18,IF(AF110="ベスト8",[2]点数換算表!$E$18,[2]点数換算表!$F$18)))))</f>
        <v>0</v>
      </c>
      <c r="AH110" s="15"/>
      <c r="AI110" s="13">
        <f>IF(AH110="",0,IF(AH110="優勝",[2]点数換算表!$B$19,IF(AH110="準優勝",[2]点数換算表!$C$19,IF(AH110="ベスト4",[2]点数換算表!$D$19,IF(AH110="ベスト8",[2]点数換算表!$E$19,[2]点数換算表!$F$19)))))</f>
        <v>0</v>
      </c>
    </row>
    <row r="111" spans="1:35">
      <c r="A111" s="13">
        <v>108</v>
      </c>
      <c r="B111" s="13" t="s">
        <v>766</v>
      </c>
      <c r="C111" s="13" t="s">
        <v>767</v>
      </c>
      <c r="D111" s="13">
        <v>3</v>
      </c>
      <c r="E111" s="16" t="s">
        <v>177</v>
      </c>
      <c r="F111" s="26" t="s">
        <v>539</v>
      </c>
      <c r="G111" s="13">
        <f t="shared" si="2"/>
        <v>50</v>
      </c>
      <c r="H111" s="15"/>
      <c r="I111" s="13">
        <f>IF(H111="",0,IF(H111="優勝",[2]点数換算表!$B$2,IF(H111="準優勝",[2]点数換算表!$C$2,IF(H111="ベスト4",[2]点数換算表!$D$2,[2]点数換算表!$E$2))))</f>
        <v>0</v>
      </c>
      <c r="J111" s="15"/>
      <c r="K111" s="13">
        <f>IF(J111="",0,IF(J111="優勝",[2]点数換算表!$B$3,IF(J111="準優勝",[2]点数換算表!$C$3,IF(J111="ベスト4",[2]点数換算表!$D$3,[2]点数換算表!$E$3))))</f>
        <v>0</v>
      </c>
      <c r="L111" s="24"/>
      <c r="M111" s="13">
        <f>IF(L111="",0,IF(L111="優勝",[2]点数換算表!$B$4,IF(L111="準優勝",[2]点数換算表!$C$4,IF(L111="ベスト4",[2]点数換算表!$D$4,IF(L111="ベスト8",[2]点数換算表!$E$4,IF(L111="ベスト16",[2]点数換算表!$F$4,""))))))</f>
        <v>0</v>
      </c>
      <c r="N111" s="24" t="s">
        <v>135</v>
      </c>
      <c r="O111" s="13">
        <f>IF(N111="",0,IF(N111="優勝",[2]点数換算表!$B$5,IF(N111="準優勝",[2]点数換算表!$C$5,IF(N111="ベスト4",[2]点数換算表!$D$5,IF(N111="ベスト8",[2]点数換算表!$E$5,IF(N111="ベスト16",[2]点数換算表!$F$5,IF(N111="ベスト32",[2]点数換算表!$G$5,"")))))))</f>
        <v>50</v>
      </c>
      <c r="P111" s="24"/>
      <c r="Q111" s="13">
        <f>IF(P111="",0,IF(P111="優勝",[2]点数換算表!$B$6,IF(P111="準優勝",[2]点数換算表!$C$6,IF(P111="ベスト4",[2]点数換算表!$D$6,IF(P111="ベスト8",[2]点数換算表!$E$6,IF(P111="ベスト16",[2]点数換算表!$F$6,IF(P111="ベスト32",[2]点数換算表!$G$6,"")))))))</f>
        <v>0</v>
      </c>
      <c r="R111" s="15"/>
      <c r="S111" s="13">
        <f>IF(R111="",0,IF(R111="優勝",[2]点数換算表!$B$7,IF(R111="準優勝",[2]点数換算表!$C$7,IF(R111="ベスト4",[2]点数換算表!$D$7,IF(R111="ベスト8",[2]点数換算表!$E$7,[2]点数換算表!$F$7)))))</f>
        <v>0</v>
      </c>
      <c r="T111" s="15"/>
      <c r="U111" s="13">
        <f>IF(T111="",0,IF(T111="優勝",[2]点数換算表!$B$8,IF(T111="準優勝",[2]点数換算表!$C$8,IF(T111="ベスト4",[2]点数換算表!$D$8,IF(T111="ベスト8",[2]点数換算表!$E$8,[2]点数換算表!$F$8)))))</f>
        <v>0</v>
      </c>
      <c r="V111" s="15"/>
      <c r="W111" s="13">
        <f>IF(V111="",0,IF(V111="優勝",[2]点数換算表!$B$13,IF(V111="準優勝",[2]点数換算表!$C$13,IF(V111="ベスト4",[2]点数換算表!$D$13,[2]点数換算表!$E$13))))</f>
        <v>0</v>
      </c>
      <c r="X111" s="15"/>
      <c r="Y111" s="13">
        <f>IF(X111="",0,IF(X111="優勝",[2]点数換算表!$B$14,IF(X111="準優勝",[2]点数換算表!$C$14,IF(X111="ベスト4",[2]点数換算表!$D$14,[2]点数換算表!$E$14))))</f>
        <v>0</v>
      </c>
      <c r="Z111" s="24"/>
      <c r="AA111" s="13">
        <f>IF(Z111="",0,IF(Z111="優勝",[2]点数換算表!$B$15,IF(Z111="準優勝",[2]点数換算表!$C$15,IF(Z111="ベスト4",[2]点数換算表!$D$15,IF(Z111="ベスト8",[2]点数換算表!$E$15,IF(Z111="ベスト16",[2]点数換算表!$F$15,""))))))</f>
        <v>0</v>
      </c>
      <c r="AB111" s="24"/>
      <c r="AC111" s="13">
        <f>IF(AB111="",0,IF(AB111="優勝",[2]点数換算表!$B$16,IF(AB111="準優勝",[2]点数換算表!$C$16,IF(AB111="ベスト4",[2]点数換算表!$D$16,IF(AB111="ベスト8",[2]点数換算表!$E$16,IF(AB111="ベスト16",[2]点数換算表!$F$16,IF(AB111="ベスト32",[2]点数換算表!$G$16,"")))))))</f>
        <v>0</v>
      </c>
      <c r="AD111" s="24"/>
      <c r="AE111" s="13">
        <f>IF(AD111="",0,IF(AD111="優勝",[2]点数換算表!$B$17,IF(AD111="準優勝",[2]点数換算表!$C$17,IF(AD111="ベスト4",[2]点数換算表!$D$17,IF(AD111="ベスト8",[2]点数換算表!$E$17,IF(AD111="ベスト16",[2]点数換算表!$F$17,IF(AD111="ベスト32",[2]点数換算表!$G$17,"")))))))</f>
        <v>0</v>
      </c>
      <c r="AF111" s="15"/>
      <c r="AG111" s="13">
        <f>IF(AF111="",0,IF(AF111="優勝",[2]点数換算表!$B$18,IF(AF111="準優勝",[2]点数換算表!$C$18,IF(AF111="ベスト4",[2]点数換算表!$D$18,IF(AF111="ベスト8",[2]点数換算表!$E$18,[2]点数換算表!$F$18)))))</f>
        <v>0</v>
      </c>
      <c r="AH111" s="15"/>
      <c r="AI111" s="13">
        <f>IF(AH111="",0,IF(AH111="優勝",[2]点数換算表!$B$19,IF(AH111="準優勝",[2]点数換算表!$C$19,IF(AH111="ベスト4",[2]点数換算表!$D$19,IF(AH111="ベスト8",[2]点数換算表!$E$19,[2]点数換算表!$F$19)))))</f>
        <v>0</v>
      </c>
    </row>
    <row r="112" spans="1:35">
      <c r="A112" s="13">
        <v>109</v>
      </c>
      <c r="B112" s="13" t="s">
        <v>768</v>
      </c>
      <c r="C112" s="13" t="s">
        <v>752</v>
      </c>
      <c r="D112" s="13">
        <v>1</v>
      </c>
      <c r="E112" s="16" t="s">
        <v>177</v>
      </c>
      <c r="F112" s="26" t="s">
        <v>539</v>
      </c>
      <c r="G112" s="13">
        <f t="shared" si="2"/>
        <v>50</v>
      </c>
      <c r="H112" s="15"/>
      <c r="I112" s="13">
        <f>IF(H112="",0,IF(H112="優勝",[2]点数換算表!$B$2,IF(H112="準優勝",[2]点数換算表!$C$2,IF(H112="ベスト4",[2]点数換算表!$D$2,[2]点数換算表!$E$2))))</f>
        <v>0</v>
      </c>
      <c r="J112" s="15"/>
      <c r="K112" s="13">
        <f>IF(J112="",0,IF(J112="優勝",[2]点数換算表!$B$3,IF(J112="準優勝",[2]点数換算表!$C$3,IF(J112="ベスト4",[2]点数換算表!$D$3,[2]点数換算表!$E$3))))</f>
        <v>0</v>
      </c>
      <c r="L112" s="24"/>
      <c r="M112" s="13">
        <f>IF(L112="",0,IF(L112="優勝",[2]点数換算表!$B$4,IF(L112="準優勝",[2]点数換算表!$C$4,IF(L112="ベスト4",[2]点数換算表!$D$4,IF(L112="ベスト8",[2]点数換算表!$E$4,IF(L112="ベスト16",[2]点数換算表!$F$4,""))))))</f>
        <v>0</v>
      </c>
      <c r="N112" s="24" t="s">
        <v>135</v>
      </c>
      <c r="O112" s="13">
        <f>IF(N112="",0,IF(N112="優勝",[2]点数換算表!$B$5,IF(N112="準優勝",[2]点数換算表!$C$5,IF(N112="ベスト4",[2]点数換算表!$D$5,IF(N112="ベスト8",[2]点数換算表!$E$5,IF(N112="ベスト16",[2]点数換算表!$F$5,IF(N112="ベスト32",[2]点数換算表!$G$5,"")))))))</f>
        <v>50</v>
      </c>
      <c r="P112" s="24"/>
      <c r="Q112" s="13">
        <f>IF(P112="",0,IF(P112="優勝",[2]点数換算表!$B$6,IF(P112="準優勝",[2]点数換算表!$C$6,IF(P112="ベスト4",[2]点数換算表!$D$6,IF(P112="ベスト8",[2]点数換算表!$E$6,IF(P112="ベスト16",[2]点数換算表!$F$6,IF(P112="ベスト32",[2]点数換算表!$G$6,"")))))))</f>
        <v>0</v>
      </c>
      <c r="R112" s="15"/>
      <c r="S112" s="13">
        <f>IF(R112="",0,IF(R112="優勝",[2]点数換算表!$B$7,IF(R112="準優勝",[2]点数換算表!$C$7,IF(R112="ベスト4",[2]点数換算表!$D$7,IF(R112="ベスト8",[2]点数換算表!$E$7,[2]点数換算表!$F$7)))))</f>
        <v>0</v>
      </c>
      <c r="T112" s="15"/>
      <c r="U112" s="13">
        <f>IF(T112="",0,IF(T112="優勝",[2]点数換算表!$B$8,IF(T112="準優勝",[2]点数換算表!$C$8,IF(T112="ベスト4",[2]点数換算表!$D$8,IF(T112="ベスト8",[2]点数換算表!$E$8,[2]点数換算表!$F$8)))))</f>
        <v>0</v>
      </c>
      <c r="V112" s="15"/>
      <c r="W112" s="13">
        <f>IF(V112="",0,IF(V112="優勝",[2]点数換算表!$B$13,IF(V112="準優勝",[2]点数換算表!$C$13,IF(V112="ベスト4",[2]点数換算表!$D$13,[2]点数換算表!$E$13))))</f>
        <v>0</v>
      </c>
      <c r="X112" s="15"/>
      <c r="Y112" s="13">
        <f>IF(X112="",0,IF(X112="優勝",[2]点数換算表!$B$14,IF(X112="準優勝",[2]点数換算表!$C$14,IF(X112="ベスト4",[2]点数換算表!$D$14,[2]点数換算表!$E$14))))</f>
        <v>0</v>
      </c>
      <c r="Z112" s="24"/>
      <c r="AA112" s="13">
        <f>IF(Z112="",0,IF(Z112="優勝",[2]点数換算表!$B$15,IF(Z112="準優勝",[2]点数換算表!$C$15,IF(Z112="ベスト4",[2]点数換算表!$D$15,IF(Z112="ベスト8",[2]点数換算表!$E$15,IF(Z112="ベスト16",[2]点数換算表!$F$15,""))))))</f>
        <v>0</v>
      </c>
      <c r="AB112" s="24"/>
      <c r="AC112" s="13">
        <f>IF(AB112="",0,IF(AB112="優勝",[2]点数換算表!$B$16,IF(AB112="準優勝",[2]点数換算表!$C$16,IF(AB112="ベスト4",[2]点数換算表!$D$16,IF(AB112="ベスト8",[2]点数換算表!$E$16,IF(AB112="ベスト16",[2]点数換算表!$F$16,IF(AB112="ベスト32",[2]点数換算表!$G$16,"")))))))</f>
        <v>0</v>
      </c>
      <c r="AD112" s="24"/>
      <c r="AE112" s="13">
        <f>IF(AD112="",0,IF(AD112="優勝",[2]点数換算表!$B$17,IF(AD112="準優勝",[2]点数換算表!$C$17,IF(AD112="ベスト4",[2]点数換算表!$D$17,IF(AD112="ベスト8",[2]点数換算表!$E$17,IF(AD112="ベスト16",[2]点数換算表!$F$17,IF(AD112="ベスト32",[2]点数換算表!$G$17,"")))))))</f>
        <v>0</v>
      </c>
      <c r="AF112" s="15"/>
      <c r="AG112" s="13">
        <f>IF(AF112="",0,IF(AF112="優勝",[2]点数換算表!$B$18,IF(AF112="準優勝",[2]点数換算表!$C$18,IF(AF112="ベスト4",[2]点数換算表!$D$18,IF(AF112="ベスト8",[2]点数換算表!$E$18,[2]点数換算表!$F$18)))))</f>
        <v>0</v>
      </c>
      <c r="AH112" s="15"/>
      <c r="AI112" s="13">
        <f>IF(AH112="",0,IF(AH112="優勝",[2]点数換算表!$B$19,IF(AH112="準優勝",[2]点数換算表!$C$19,IF(AH112="ベスト4",[2]点数換算表!$D$19,IF(AH112="ベスト8",[2]点数換算表!$E$19,[2]点数換算表!$F$19)))))</f>
        <v>0</v>
      </c>
    </row>
    <row r="113" spans="1:35">
      <c r="A113" s="13">
        <v>110</v>
      </c>
      <c r="B113" s="13" t="s">
        <v>769</v>
      </c>
      <c r="C113" s="13" t="s">
        <v>84</v>
      </c>
      <c r="D113" s="13">
        <v>2</v>
      </c>
      <c r="E113" s="16" t="s">
        <v>177</v>
      </c>
      <c r="F113" s="26" t="s">
        <v>539</v>
      </c>
      <c r="G113" s="13">
        <f t="shared" si="2"/>
        <v>50</v>
      </c>
      <c r="H113" s="15"/>
      <c r="I113" s="13">
        <f>IF(H113="",0,IF(H113="優勝",[2]点数換算表!$B$2,IF(H113="準優勝",[2]点数換算表!$C$2,IF(H113="ベスト4",[2]点数換算表!$D$2,[2]点数換算表!$E$2))))</f>
        <v>0</v>
      </c>
      <c r="J113" s="15"/>
      <c r="K113" s="13">
        <f>IF(J113="",0,IF(J113="優勝",[2]点数換算表!$B$3,IF(J113="準優勝",[2]点数換算表!$C$3,IF(J113="ベスト4",[2]点数換算表!$D$3,[2]点数換算表!$E$3))))</f>
        <v>0</v>
      </c>
      <c r="L113" s="24"/>
      <c r="M113" s="13">
        <f>IF(L113="",0,IF(L113="優勝",[2]点数換算表!$B$4,IF(L113="準優勝",[2]点数換算表!$C$4,IF(L113="ベスト4",[2]点数換算表!$D$4,IF(L113="ベスト8",[2]点数換算表!$E$4,IF(L113="ベスト16",[2]点数換算表!$F$4,""))))))</f>
        <v>0</v>
      </c>
      <c r="N113" s="24" t="s">
        <v>135</v>
      </c>
      <c r="O113" s="13">
        <f>IF(N113="",0,IF(N113="優勝",[2]点数換算表!$B$5,IF(N113="準優勝",[2]点数換算表!$C$5,IF(N113="ベスト4",[2]点数換算表!$D$5,IF(N113="ベスト8",[2]点数換算表!$E$5,IF(N113="ベスト16",[2]点数換算表!$F$5,IF(N113="ベスト32",[2]点数換算表!$G$5,"")))))))</f>
        <v>50</v>
      </c>
      <c r="P113" s="24"/>
      <c r="Q113" s="13">
        <f>IF(P113="",0,IF(P113="優勝",[2]点数換算表!$B$6,IF(P113="準優勝",[2]点数換算表!$C$6,IF(P113="ベスト4",[2]点数換算表!$D$6,IF(P113="ベスト8",[2]点数換算表!$E$6,IF(P113="ベスト16",[2]点数換算表!$F$6,IF(P113="ベスト32",[2]点数換算表!$G$6,"")))))))</f>
        <v>0</v>
      </c>
      <c r="R113" s="15"/>
      <c r="S113" s="13">
        <f>IF(R113="",0,IF(R113="優勝",[2]点数換算表!$B$7,IF(R113="準優勝",[2]点数換算表!$C$7,IF(R113="ベスト4",[2]点数換算表!$D$7,IF(R113="ベスト8",[2]点数換算表!$E$7,[2]点数換算表!$F$7)))))</f>
        <v>0</v>
      </c>
      <c r="T113" s="15"/>
      <c r="U113" s="13">
        <f>IF(T113="",0,IF(T113="優勝",[2]点数換算表!$B$8,IF(T113="準優勝",[2]点数換算表!$C$8,IF(T113="ベスト4",[2]点数換算表!$D$8,IF(T113="ベスト8",[2]点数換算表!$E$8,[2]点数換算表!$F$8)))))</f>
        <v>0</v>
      </c>
      <c r="V113" s="15"/>
      <c r="W113" s="13">
        <f>IF(V113="",0,IF(V113="優勝",[2]点数換算表!$B$13,IF(V113="準優勝",[2]点数換算表!$C$13,IF(V113="ベスト4",[2]点数換算表!$D$13,[2]点数換算表!$E$13))))</f>
        <v>0</v>
      </c>
      <c r="X113" s="15"/>
      <c r="Y113" s="13">
        <f>IF(X113="",0,IF(X113="優勝",[2]点数換算表!$B$14,IF(X113="準優勝",[2]点数換算表!$C$14,IF(X113="ベスト4",[2]点数換算表!$D$14,[2]点数換算表!$E$14))))</f>
        <v>0</v>
      </c>
      <c r="Z113" s="24"/>
      <c r="AA113" s="13">
        <f>IF(Z113="",0,IF(Z113="優勝",[2]点数換算表!$B$15,IF(Z113="準優勝",[2]点数換算表!$C$15,IF(Z113="ベスト4",[2]点数換算表!$D$15,IF(Z113="ベスト8",[2]点数換算表!$E$15,IF(Z113="ベスト16",[2]点数換算表!$F$15,""))))))</f>
        <v>0</v>
      </c>
      <c r="AB113" s="24"/>
      <c r="AC113" s="13">
        <f>IF(AB113="",0,IF(AB113="優勝",[2]点数換算表!$B$16,IF(AB113="準優勝",[2]点数換算表!$C$16,IF(AB113="ベスト4",[2]点数換算表!$D$16,IF(AB113="ベスト8",[2]点数換算表!$E$16,IF(AB113="ベスト16",[2]点数換算表!$F$16,IF(AB113="ベスト32",[2]点数換算表!$G$16,"")))))))</f>
        <v>0</v>
      </c>
      <c r="AD113" s="24"/>
      <c r="AE113" s="13">
        <f>IF(AD113="",0,IF(AD113="優勝",[2]点数換算表!$B$17,IF(AD113="準優勝",[2]点数換算表!$C$17,IF(AD113="ベスト4",[2]点数換算表!$D$17,IF(AD113="ベスト8",[2]点数換算表!$E$17,IF(AD113="ベスト16",[2]点数換算表!$F$17,IF(AD113="ベスト32",[2]点数換算表!$G$17,"")))))))</f>
        <v>0</v>
      </c>
      <c r="AF113" s="15"/>
      <c r="AG113" s="13">
        <f>IF(AF113="",0,IF(AF113="優勝",[2]点数換算表!$B$18,IF(AF113="準優勝",[2]点数換算表!$C$18,IF(AF113="ベスト4",[2]点数換算表!$D$18,IF(AF113="ベスト8",[2]点数換算表!$E$18,[2]点数換算表!$F$18)))))</f>
        <v>0</v>
      </c>
      <c r="AH113" s="15"/>
      <c r="AI113" s="13">
        <f>IF(AH113="",0,IF(AH113="優勝",[2]点数換算表!$B$19,IF(AH113="準優勝",[2]点数換算表!$C$19,IF(AH113="ベスト4",[2]点数換算表!$D$19,IF(AH113="ベスト8",[2]点数換算表!$E$19,[2]点数換算表!$F$19)))))</f>
        <v>0</v>
      </c>
    </row>
    <row r="114" spans="1:35">
      <c r="A114" s="13">
        <v>111</v>
      </c>
      <c r="B114" s="13" t="s">
        <v>770</v>
      </c>
      <c r="C114" s="13" t="s">
        <v>752</v>
      </c>
      <c r="D114" s="13">
        <v>1</v>
      </c>
      <c r="E114" s="16" t="s">
        <v>177</v>
      </c>
      <c r="F114" s="26" t="s">
        <v>539</v>
      </c>
      <c r="G114" s="13">
        <f t="shared" si="2"/>
        <v>50</v>
      </c>
      <c r="H114" s="15"/>
      <c r="I114" s="13">
        <f>IF(H114="",0,IF(H114="優勝",[2]点数換算表!$B$2,IF(H114="準優勝",[2]点数換算表!$C$2,IF(H114="ベスト4",[2]点数換算表!$D$2,[2]点数換算表!$E$2))))</f>
        <v>0</v>
      </c>
      <c r="J114" s="15"/>
      <c r="K114" s="13">
        <f>IF(J114="",0,IF(J114="優勝",[2]点数換算表!$B$3,IF(J114="準優勝",[2]点数換算表!$C$3,IF(J114="ベスト4",[2]点数換算表!$D$3,[2]点数換算表!$E$3))))</f>
        <v>0</v>
      </c>
      <c r="L114" s="24"/>
      <c r="M114" s="13">
        <f>IF(L114="",0,IF(L114="優勝",[2]点数換算表!$B$4,IF(L114="準優勝",[2]点数換算表!$C$4,IF(L114="ベスト4",[2]点数換算表!$D$4,IF(L114="ベスト8",[2]点数換算表!$E$4,IF(L114="ベスト16",[2]点数換算表!$F$4,""))))))</f>
        <v>0</v>
      </c>
      <c r="N114" s="24" t="s">
        <v>135</v>
      </c>
      <c r="O114" s="13">
        <f>IF(N114="",0,IF(N114="優勝",[2]点数換算表!$B$5,IF(N114="準優勝",[2]点数換算表!$C$5,IF(N114="ベスト4",[2]点数換算表!$D$5,IF(N114="ベスト8",[2]点数換算表!$E$5,IF(N114="ベスト16",[2]点数換算表!$F$5,IF(N114="ベスト32",[2]点数換算表!$G$5,"")))))))</f>
        <v>50</v>
      </c>
      <c r="P114" s="24"/>
      <c r="Q114" s="13">
        <f>IF(P114="",0,IF(P114="優勝",[2]点数換算表!$B$6,IF(P114="準優勝",[2]点数換算表!$C$6,IF(P114="ベスト4",[2]点数換算表!$D$6,IF(P114="ベスト8",[2]点数換算表!$E$6,IF(P114="ベスト16",[2]点数換算表!$F$6,IF(P114="ベスト32",[2]点数換算表!$G$6,"")))))))</f>
        <v>0</v>
      </c>
      <c r="R114" s="15"/>
      <c r="S114" s="13">
        <f>IF(R114="",0,IF(R114="優勝",[2]点数換算表!$B$7,IF(R114="準優勝",[2]点数換算表!$C$7,IF(R114="ベスト4",[2]点数換算表!$D$7,IF(R114="ベスト8",[2]点数換算表!$E$7,[2]点数換算表!$F$7)))))</f>
        <v>0</v>
      </c>
      <c r="T114" s="15"/>
      <c r="U114" s="13">
        <f>IF(T114="",0,IF(T114="優勝",[2]点数換算表!$B$8,IF(T114="準優勝",[2]点数換算表!$C$8,IF(T114="ベスト4",[2]点数換算表!$D$8,IF(T114="ベスト8",[2]点数換算表!$E$8,[2]点数換算表!$F$8)))))</f>
        <v>0</v>
      </c>
      <c r="V114" s="15"/>
      <c r="W114" s="13">
        <f>IF(V114="",0,IF(V114="優勝",[2]点数換算表!$B$13,IF(V114="準優勝",[2]点数換算表!$C$13,IF(V114="ベスト4",[2]点数換算表!$D$13,[2]点数換算表!$E$13))))</f>
        <v>0</v>
      </c>
      <c r="X114" s="15"/>
      <c r="Y114" s="13">
        <f>IF(X114="",0,IF(X114="優勝",[2]点数換算表!$B$14,IF(X114="準優勝",[2]点数換算表!$C$14,IF(X114="ベスト4",[2]点数換算表!$D$14,[2]点数換算表!$E$14))))</f>
        <v>0</v>
      </c>
      <c r="Z114" s="24"/>
      <c r="AA114" s="13">
        <f>IF(Z114="",0,IF(Z114="優勝",[2]点数換算表!$B$15,IF(Z114="準優勝",[2]点数換算表!$C$15,IF(Z114="ベスト4",[2]点数換算表!$D$15,IF(Z114="ベスト8",[2]点数換算表!$E$15,IF(Z114="ベスト16",[2]点数換算表!$F$15,""))))))</f>
        <v>0</v>
      </c>
      <c r="AB114" s="24"/>
      <c r="AC114" s="13">
        <f>IF(AB114="",0,IF(AB114="優勝",[2]点数換算表!$B$16,IF(AB114="準優勝",[2]点数換算表!$C$16,IF(AB114="ベスト4",[2]点数換算表!$D$16,IF(AB114="ベスト8",[2]点数換算表!$E$16,IF(AB114="ベスト16",[2]点数換算表!$F$16,IF(AB114="ベスト32",[2]点数換算表!$G$16,"")))))))</f>
        <v>0</v>
      </c>
      <c r="AD114" s="24"/>
      <c r="AE114" s="13">
        <f>IF(AD114="",0,IF(AD114="優勝",[2]点数換算表!$B$17,IF(AD114="準優勝",[2]点数換算表!$C$17,IF(AD114="ベスト4",[2]点数換算表!$D$17,IF(AD114="ベスト8",[2]点数換算表!$E$17,IF(AD114="ベスト16",[2]点数換算表!$F$17,IF(AD114="ベスト32",[2]点数換算表!$G$17,"")))))))</f>
        <v>0</v>
      </c>
      <c r="AF114" s="15"/>
      <c r="AG114" s="13">
        <f>IF(AF114="",0,IF(AF114="優勝",[2]点数換算表!$B$18,IF(AF114="準優勝",[2]点数換算表!$C$18,IF(AF114="ベスト4",[2]点数換算表!$D$18,IF(AF114="ベスト8",[2]点数換算表!$E$18,[2]点数換算表!$F$18)))))</f>
        <v>0</v>
      </c>
      <c r="AH114" s="15"/>
      <c r="AI114" s="13">
        <f>IF(AH114="",0,IF(AH114="優勝",[2]点数換算表!$B$19,IF(AH114="準優勝",[2]点数換算表!$C$19,IF(AH114="ベスト4",[2]点数換算表!$D$19,IF(AH114="ベスト8",[2]点数換算表!$E$19,[2]点数換算表!$F$19)))))</f>
        <v>0</v>
      </c>
    </row>
    <row r="115" spans="1:35">
      <c r="A115" s="13">
        <v>112</v>
      </c>
      <c r="B115" s="13" t="s">
        <v>771</v>
      </c>
      <c r="C115" s="13" t="s">
        <v>752</v>
      </c>
      <c r="D115" s="13">
        <v>3</v>
      </c>
      <c r="E115" s="16" t="s">
        <v>177</v>
      </c>
      <c r="F115" s="26" t="s">
        <v>539</v>
      </c>
      <c r="G115" s="13">
        <f t="shared" si="2"/>
        <v>50</v>
      </c>
      <c r="H115" s="15"/>
      <c r="I115" s="13">
        <f>IF(H115="",0,IF(H115="優勝",[2]点数換算表!$B$2,IF(H115="準優勝",[2]点数換算表!$C$2,IF(H115="ベスト4",[2]点数換算表!$D$2,[2]点数換算表!$E$2))))</f>
        <v>0</v>
      </c>
      <c r="J115" s="15"/>
      <c r="K115" s="13">
        <f>IF(J115="",0,IF(J115="優勝",[2]点数換算表!$B$3,IF(J115="準優勝",[2]点数換算表!$C$3,IF(J115="ベスト4",[2]点数換算表!$D$3,[2]点数換算表!$E$3))))</f>
        <v>0</v>
      </c>
      <c r="L115" s="24"/>
      <c r="M115" s="13">
        <f>IF(L115="",0,IF(L115="優勝",[2]点数換算表!$B$4,IF(L115="準優勝",[2]点数換算表!$C$4,IF(L115="ベスト4",[2]点数換算表!$D$4,IF(L115="ベスト8",[2]点数換算表!$E$4,IF(L115="ベスト16",[2]点数換算表!$F$4,""))))))</f>
        <v>0</v>
      </c>
      <c r="N115" s="24" t="s">
        <v>135</v>
      </c>
      <c r="O115" s="13">
        <f>IF(N115="",0,IF(N115="優勝",[2]点数換算表!$B$5,IF(N115="準優勝",[2]点数換算表!$C$5,IF(N115="ベスト4",[2]点数換算表!$D$5,IF(N115="ベスト8",[2]点数換算表!$E$5,IF(N115="ベスト16",[2]点数換算表!$F$5,IF(N115="ベスト32",[2]点数換算表!$G$5,"")))))))</f>
        <v>50</v>
      </c>
      <c r="P115" s="24"/>
      <c r="Q115" s="13">
        <f>IF(P115="",0,IF(P115="優勝",[2]点数換算表!$B$6,IF(P115="準優勝",[2]点数換算表!$C$6,IF(P115="ベスト4",[2]点数換算表!$D$6,IF(P115="ベスト8",[2]点数換算表!$E$6,IF(P115="ベスト16",[2]点数換算表!$F$6,IF(P115="ベスト32",[2]点数換算表!$G$6,"")))))))</f>
        <v>0</v>
      </c>
      <c r="R115" s="15"/>
      <c r="S115" s="13">
        <f>IF(R115="",0,IF(R115="優勝",[2]点数換算表!$B$7,IF(R115="準優勝",[2]点数換算表!$C$7,IF(R115="ベスト4",[2]点数換算表!$D$7,IF(R115="ベスト8",[2]点数換算表!$E$7,[2]点数換算表!$F$7)))))</f>
        <v>0</v>
      </c>
      <c r="T115" s="15"/>
      <c r="U115" s="13">
        <f>IF(T115="",0,IF(T115="優勝",[2]点数換算表!$B$8,IF(T115="準優勝",[2]点数換算表!$C$8,IF(T115="ベスト4",[2]点数換算表!$D$8,IF(T115="ベスト8",[2]点数換算表!$E$8,[2]点数換算表!$F$8)))))</f>
        <v>0</v>
      </c>
      <c r="V115" s="15"/>
      <c r="W115" s="13">
        <f>IF(V115="",0,IF(V115="優勝",[2]点数換算表!$B$13,IF(V115="準優勝",[2]点数換算表!$C$13,IF(V115="ベスト4",[2]点数換算表!$D$13,[2]点数換算表!$E$13))))</f>
        <v>0</v>
      </c>
      <c r="X115" s="15"/>
      <c r="Y115" s="13">
        <f>IF(X115="",0,IF(X115="優勝",[2]点数換算表!$B$14,IF(X115="準優勝",[2]点数換算表!$C$14,IF(X115="ベスト4",[2]点数換算表!$D$14,[2]点数換算表!$E$14))))</f>
        <v>0</v>
      </c>
      <c r="Z115" s="24"/>
      <c r="AA115" s="13">
        <f>IF(Z115="",0,IF(Z115="優勝",[2]点数換算表!$B$15,IF(Z115="準優勝",[2]点数換算表!$C$15,IF(Z115="ベスト4",[2]点数換算表!$D$15,IF(Z115="ベスト8",[2]点数換算表!$E$15,IF(Z115="ベスト16",[2]点数換算表!$F$15,""))))))</f>
        <v>0</v>
      </c>
      <c r="AB115" s="24"/>
      <c r="AC115" s="13">
        <f>IF(AB115="",0,IF(AB115="優勝",[2]点数換算表!$B$16,IF(AB115="準優勝",[2]点数換算表!$C$16,IF(AB115="ベスト4",[2]点数換算表!$D$16,IF(AB115="ベスト8",[2]点数換算表!$E$16,IF(AB115="ベスト16",[2]点数換算表!$F$16,IF(AB115="ベスト32",[2]点数換算表!$G$16,"")))))))</f>
        <v>0</v>
      </c>
      <c r="AD115" s="24"/>
      <c r="AE115" s="13">
        <f>IF(AD115="",0,IF(AD115="優勝",[2]点数換算表!$B$17,IF(AD115="準優勝",[2]点数換算表!$C$17,IF(AD115="ベスト4",[2]点数換算表!$D$17,IF(AD115="ベスト8",[2]点数換算表!$E$17,IF(AD115="ベスト16",[2]点数換算表!$F$17,IF(AD115="ベスト32",[2]点数換算表!$G$17,"")))))))</f>
        <v>0</v>
      </c>
      <c r="AF115" s="15"/>
      <c r="AG115" s="13">
        <f>IF(AF115="",0,IF(AF115="優勝",[2]点数換算表!$B$18,IF(AF115="準優勝",[2]点数換算表!$C$18,IF(AF115="ベスト4",[2]点数換算表!$D$18,IF(AF115="ベスト8",[2]点数換算表!$E$18,[2]点数換算表!$F$18)))))</f>
        <v>0</v>
      </c>
      <c r="AH115" s="15"/>
      <c r="AI115" s="13">
        <f>IF(AH115="",0,IF(AH115="優勝",[2]点数換算表!$B$19,IF(AH115="準優勝",[2]点数換算表!$C$19,IF(AH115="ベスト4",[2]点数換算表!$D$19,IF(AH115="ベスト8",[2]点数換算表!$E$19,[2]点数換算表!$F$19)))))</f>
        <v>0</v>
      </c>
    </row>
    <row r="116" spans="1:35">
      <c r="A116" s="13">
        <v>113</v>
      </c>
      <c r="B116" s="13" t="s">
        <v>772</v>
      </c>
      <c r="C116" s="13" t="s">
        <v>752</v>
      </c>
      <c r="D116" s="13">
        <v>1</v>
      </c>
      <c r="E116" s="16" t="s">
        <v>177</v>
      </c>
      <c r="F116" s="26" t="s">
        <v>539</v>
      </c>
      <c r="G116" s="13">
        <f t="shared" si="2"/>
        <v>50</v>
      </c>
      <c r="H116" s="15"/>
      <c r="I116" s="13">
        <f>IF(H116="",0,IF(H116="優勝",[2]点数換算表!$B$2,IF(H116="準優勝",[2]点数換算表!$C$2,IF(H116="ベスト4",[2]点数換算表!$D$2,[2]点数換算表!$E$2))))</f>
        <v>0</v>
      </c>
      <c r="J116" s="15"/>
      <c r="K116" s="13">
        <f>IF(J116="",0,IF(J116="優勝",[2]点数換算表!$B$3,IF(J116="準優勝",[2]点数換算表!$C$3,IF(J116="ベスト4",[2]点数換算表!$D$3,[2]点数換算表!$E$3))))</f>
        <v>0</v>
      </c>
      <c r="L116" s="24"/>
      <c r="M116" s="13">
        <f>IF(L116="",0,IF(L116="優勝",[2]点数換算表!$B$4,IF(L116="準優勝",[2]点数換算表!$C$4,IF(L116="ベスト4",[2]点数換算表!$D$4,IF(L116="ベスト8",[2]点数換算表!$E$4,IF(L116="ベスト16",[2]点数換算表!$F$4,""))))))</f>
        <v>0</v>
      </c>
      <c r="N116" s="24" t="s">
        <v>135</v>
      </c>
      <c r="O116" s="13">
        <f>IF(N116="",0,IF(N116="優勝",[2]点数換算表!$B$5,IF(N116="準優勝",[2]点数換算表!$C$5,IF(N116="ベスト4",[2]点数換算表!$D$5,IF(N116="ベスト8",[2]点数換算表!$E$5,IF(N116="ベスト16",[2]点数換算表!$F$5,IF(N116="ベスト32",[2]点数換算表!$G$5,"")))))))</f>
        <v>50</v>
      </c>
      <c r="P116" s="24"/>
      <c r="Q116" s="13">
        <f>IF(P116="",0,IF(P116="優勝",[2]点数換算表!$B$6,IF(P116="準優勝",[2]点数換算表!$C$6,IF(P116="ベスト4",[2]点数換算表!$D$6,IF(P116="ベスト8",[2]点数換算表!$E$6,IF(P116="ベスト16",[2]点数換算表!$F$6,IF(P116="ベスト32",[2]点数換算表!$G$6,"")))))))</f>
        <v>0</v>
      </c>
      <c r="R116" s="15"/>
      <c r="S116" s="13">
        <f>IF(R116="",0,IF(R116="優勝",[2]点数換算表!$B$7,IF(R116="準優勝",[2]点数換算表!$C$7,IF(R116="ベスト4",[2]点数換算表!$D$7,IF(R116="ベスト8",[2]点数換算表!$E$7,[2]点数換算表!$F$7)))))</f>
        <v>0</v>
      </c>
      <c r="T116" s="15"/>
      <c r="U116" s="13">
        <f>IF(T116="",0,IF(T116="優勝",[2]点数換算表!$B$8,IF(T116="準優勝",[2]点数換算表!$C$8,IF(T116="ベスト4",[2]点数換算表!$D$8,IF(T116="ベスト8",[2]点数換算表!$E$8,[2]点数換算表!$F$8)))))</f>
        <v>0</v>
      </c>
      <c r="V116" s="15"/>
      <c r="W116" s="13">
        <f>IF(V116="",0,IF(V116="優勝",[2]点数換算表!$B$13,IF(V116="準優勝",[2]点数換算表!$C$13,IF(V116="ベスト4",[2]点数換算表!$D$13,[2]点数換算表!$E$13))))</f>
        <v>0</v>
      </c>
      <c r="X116" s="15"/>
      <c r="Y116" s="13">
        <f>IF(X116="",0,IF(X116="優勝",[2]点数換算表!$B$14,IF(X116="準優勝",[2]点数換算表!$C$14,IF(X116="ベスト4",[2]点数換算表!$D$14,[2]点数換算表!$E$14))))</f>
        <v>0</v>
      </c>
      <c r="Z116" s="24"/>
      <c r="AA116" s="13">
        <f>IF(Z116="",0,IF(Z116="優勝",[2]点数換算表!$B$15,IF(Z116="準優勝",[2]点数換算表!$C$15,IF(Z116="ベスト4",[2]点数換算表!$D$15,IF(Z116="ベスト8",[2]点数換算表!$E$15,IF(Z116="ベスト16",[2]点数換算表!$F$15,""))))))</f>
        <v>0</v>
      </c>
      <c r="AB116" s="24"/>
      <c r="AC116" s="13">
        <f>IF(AB116="",0,IF(AB116="優勝",[2]点数換算表!$B$16,IF(AB116="準優勝",[2]点数換算表!$C$16,IF(AB116="ベスト4",[2]点数換算表!$D$16,IF(AB116="ベスト8",[2]点数換算表!$E$16,IF(AB116="ベスト16",[2]点数換算表!$F$16,IF(AB116="ベスト32",[2]点数換算表!$G$16,"")))))))</f>
        <v>0</v>
      </c>
      <c r="AD116" s="24"/>
      <c r="AE116" s="13">
        <f>IF(AD116="",0,IF(AD116="優勝",[2]点数換算表!$B$17,IF(AD116="準優勝",[2]点数換算表!$C$17,IF(AD116="ベスト4",[2]点数換算表!$D$17,IF(AD116="ベスト8",[2]点数換算表!$E$17,IF(AD116="ベスト16",[2]点数換算表!$F$17,IF(AD116="ベスト32",[2]点数換算表!$G$17,"")))))))</f>
        <v>0</v>
      </c>
      <c r="AF116" s="15"/>
      <c r="AG116" s="13">
        <f>IF(AF116="",0,IF(AF116="優勝",[2]点数換算表!$B$18,IF(AF116="準優勝",[2]点数換算表!$C$18,IF(AF116="ベスト4",[2]点数換算表!$D$18,IF(AF116="ベスト8",[2]点数換算表!$E$18,[2]点数換算表!$F$18)))))</f>
        <v>0</v>
      </c>
      <c r="AH116" s="15"/>
      <c r="AI116" s="13">
        <f>IF(AH116="",0,IF(AH116="優勝",[2]点数換算表!$B$19,IF(AH116="準優勝",[2]点数換算表!$C$19,IF(AH116="ベスト4",[2]点数換算表!$D$19,IF(AH116="ベスト8",[2]点数換算表!$E$19,[2]点数換算表!$F$19)))))</f>
        <v>0</v>
      </c>
    </row>
    <row r="117" spans="1:35">
      <c r="A117" s="13">
        <v>114</v>
      </c>
      <c r="B117" s="13" t="s">
        <v>773</v>
      </c>
      <c r="C117" s="13" t="s">
        <v>752</v>
      </c>
      <c r="D117" s="13">
        <v>3</v>
      </c>
      <c r="E117" s="16" t="s">
        <v>177</v>
      </c>
      <c r="F117" s="26" t="s">
        <v>539</v>
      </c>
      <c r="G117" s="13">
        <f t="shared" si="2"/>
        <v>50</v>
      </c>
      <c r="H117" s="15"/>
      <c r="I117" s="13">
        <f>IF(H117="",0,IF(H117="優勝",[2]点数換算表!$B$2,IF(H117="準優勝",[2]点数換算表!$C$2,IF(H117="ベスト4",[2]点数換算表!$D$2,[2]点数換算表!$E$2))))</f>
        <v>0</v>
      </c>
      <c r="J117" s="15"/>
      <c r="K117" s="13">
        <f>IF(J117="",0,IF(J117="優勝",[2]点数換算表!$B$3,IF(J117="準優勝",[2]点数換算表!$C$3,IF(J117="ベスト4",[2]点数換算表!$D$3,[2]点数換算表!$E$3))))</f>
        <v>0</v>
      </c>
      <c r="L117" s="24"/>
      <c r="M117" s="13">
        <f>IF(L117="",0,IF(L117="優勝",[2]点数換算表!$B$4,IF(L117="準優勝",[2]点数換算表!$C$4,IF(L117="ベスト4",[2]点数換算表!$D$4,IF(L117="ベスト8",[2]点数換算表!$E$4,IF(L117="ベスト16",[2]点数換算表!$F$4,""))))))</f>
        <v>0</v>
      </c>
      <c r="N117" s="24" t="s">
        <v>135</v>
      </c>
      <c r="O117" s="13">
        <f>IF(N117="",0,IF(N117="優勝",[2]点数換算表!$B$5,IF(N117="準優勝",[2]点数換算表!$C$5,IF(N117="ベスト4",[2]点数換算表!$D$5,IF(N117="ベスト8",[2]点数換算表!$E$5,IF(N117="ベスト16",[2]点数換算表!$F$5,IF(N117="ベスト32",[2]点数換算表!$G$5,"")))))))</f>
        <v>50</v>
      </c>
      <c r="P117" s="24"/>
      <c r="Q117" s="13">
        <f>IF(P117="",0,IF(P117="優勝",[2]点数換算表!$B$6,IF(P117="準優勝",[2]点数換算表!$C$6,IF(P117="ベスト4",[2]点数換算表!$D$6,IF(P117="ベスト8",[2]点数換算表!$E$6,IF(P117="ベスト16",[2]点数換算表!$F$6,IF(P117="ベスト32",[2]点数換算表!$G$6,"")))))))</f>
        <v>0</v>
      </c>
      <c r="R117" s="15"/>
      <c r="S117" s="13">
        <f>IF(R117="",0,IF(R117="優勝",[2]点数換算表!$B$7,IF(R117="準優勝",[2]点数換算表!$C$7,IF(R117="ベスト4",[2]点数換算表!$D$7,IF(R117="ベスト8",[2]点数換算表!$E$7,[2]点数換算表!$F$7)))))</f>
        <v>0</v>
      </c>
      <c r="T117" s="15"/>
      <c r="U117" s="13">
        <f>IF(T117="",0,IF(T117="優勝",[2]点数換算表!$B$8,IF(T117="準優勝",[2]点数換算表!$C$8,IF(T117="ベスト4",[2]点数換算表!$D$8,IF(T117="ベスト8",[2]点数換算表!$E$8,[2]点数換算表!$F$8)))))</f>
        <v>0</v>
      </c>
      <c r="V117" s="15"/>
      <c r="W117" s="13">
        <f>IF(V117="",0,IF(V117="優勝",[2]点数換算表!$B$13,IF(V117="準優勝",[2]点数換算表!$C$13,IF(V117="ベスト4",[2]点数換算表!$D$13,[2]点数換算表!$E$13))))</f>
        <v>0</v>
      </c>
      <c r="X117" s="15"/>
      <c r="Y117" s="13">
        <f>IF(X117="",0,IF(X117="優勝",[2]点数換算表!$B$14,IF(X117="準優勝",[2]点数換算表!$C$14,IF(X117="ベスト4",[2]点数換算表!$D$14,[2]点数換算表!$E$14))))</f>
        <v>0</v>
      </c>
      <c r="Z117" s="24"/>
      <c r="AA117" s="13">
        <f>IF(Z117="",0,IF(Z117="優勝",[2]点数換算表!$B$15,IF(Z117="準優勝",[2]点数換算表!$C$15,IF(Z117="ベスト4",[2]点数換算表!$D$15,IF(Z117="ベスト8",[2]点数換算表!$E$15,IF(Z117="ベスト16",[2]点数換算表!$F$15,""))))))</f>
        <v>0</v>
      </c>
      <c r="AB117" s="24"/>
      <c r="AC117" s="13">
        <f>IF(AB117="",0,IF(AB117="優勝",[2]点数換算表!$B$16,IF(AB117="準優勝",[2]点数換算表!$C$16,IF(AB117="ベスト4",[2]点数換算表!$D$16,IF(AB117="ベスト8",[2]点数換算表!$E$16,IF(AB117="ベスト16",[2]点数換算表!$F$16,IF(AB117="ベスト32",[2]点数換算表!$G$16,"")))))))</f>
        <v>0</v>
      </c>
      <c r="AD117" s="24"/>
      <c r="AE117" s="13">
        <f>IF(AD117="",0,IF(AD117="優勝",[2]点数換算表!$B$17,IF(AD117="準優勝",[2]点数換算表!$C$17,IF(AD117="ベスト4",[2]点数換算表!$D$17,IF(AD117="ベスト8",[2]点数換算表!$E$17,IF(AD117="ベスト16",[2]点数換算表!$F$17,IF(AD117="ベスト32",[2]点数換算表!$G$17,"")))))))</f>
        <v>0</v>
      </c>
      <c r="AF117" s="15"/>
      <c r="AG117" s="13">
        <f>IF(AF117="",0,IF(AF117="優勝",[2]点数換算表!$B$18,IF(AF117="準優勝",[2]点数換算表!$C$18,IF(AF117="ベスト4",[2]点数換算表!$D$18,IF(AF117="ベスト8",[2]点数換算表!$E$18,[2]点数換算表!$F$18)))))</f>
        <v>0</v>
      </c>
      <c r="AH117" s="15"/>
      <c r="AI117" s="13">
        <f>IF(AH117="",0,IF(AH117="優勝",[2]点数換算表!$B$19,IF(AH117="準優勝",[2]点数換算表!$C$19,IF(AH117="ベスト4",[2]点数換算表!$D$19,IF(AH117="ベスト8",[2]点数換算表!$E$19,[2]点数換算表!$F$19)))))</f>
        <v>0</v>
      </c>
    </row>
    <row r="118" spans="1:35">
      <c r="A118" s="13">
        <v>115</v>
      </c>
      <c r="B118" s="13" t="s">
        <v>774</v>
      </c>
      <c r="C118" s="13" t="s">
        <v>752</v>
      </c>
      <c r="D118" s="13">
        <v>2</v>
      </c>
      <c r="E118" s="16" t="s">
        <v>177</v>
      </c>
      <c r="F118" s="26" t="s">
        <v>539</v>
      </c>
      <c r="G118" s="13">
        <f t="shared" si="2"/>
        <v>50</v>
      </c>
      <c r="H118" s="15"/>
      <c r="I118" s="13">
        <f>IF(H118="",0,IF(H118="優勝",[2]点数換算表!$B$2,IF(H118="準優勝",[2]点数換算表!$C$2,IF(H118="ベスト4",[2]点数換算表!$D$2,[2]点数換算表!$E$2))))</f>
        <v>0</v>
      </c>
      <c r="J118" s="15"/>
      <c r="K118" s="13">
        <f>IF(J118="",0,IF(J118="優勝",[2]点数換算表!$B$3,IF(J118="準優勝",[2]点数換算表!$C$3,IF(J118="ベスト4",[2]点数換算表!$D$3,[2]点数換算表!$E$3))))</f>
        <v>0</v>
      </c>
      <c r="L118" s="24"/>
      <c r="M118" s="13">
        <f>IF(L118="",0,IF(L118="優勝",[2]点数換算表!$B$4,IF(L118="準優勝",[2]点数換算表!$C$4,IF(L118="ベスト4",[2]点数換算表!$D$4,IF(L118="ベスト8",[2]点数換算表!$E$4,IF(L118="ベスト16",[2]点数換算表!$F$4,""))))))</f>
        <v>0</v>
      </c>
      <c r="N118" s="24" t="s">
        <v>135</v>
      </c>
      <c r="O118" s="13">
        <f>IF(N118="",0,IF(N118="優勝",[2]点数換算表!$B$5,IF(N118="準優勝",[2]点数換算表!$C$5,IF(N118="ベスト4",[2]点数換算表!$D$5,IF(N118="ベスト8",[2]点数換算表!$E$5,IF(N118="ベスト16",[2]点数換算表!$F$5,IF(N118="ベスト32",[2]点数換算表!$G$5,"")))))))</f>
        <v>50</v>
      </c>
      <c r="P118" s="24"/>
      <c r="Q118" s="13">
        <f>IF(P118="",0,IF(P118="優勝",[2]点数換算表!$B$6,IF(P118="準優勝",[2]点数換算表!$C$6,IF(P118="ベスト4",[2]点数換算表!$D$6,IF(P118="ベスト8",[2]点数換算表!$E$6,IF(P118="ベスト16",[2]点数換算表!$F$6,IF(P118="ベスト32",[2]点数換算表!$G$6,"")))))))</f>
        <v>0</v>
      </c>
      <c r="R118" s="15"/>
      <c r="S118" s="13">
        <f>IF(R118="",0,IF(R118="優勝",[2]点数換算表!$B$7,IF(R118="準優勝",[2]点数換算表!$C$7,IF(R118="ベスト4",[2]点数換算表!$D$7,IF(R118="ベスト8",[2]点数換算表!$E$7,[2]点数換算表!$F$7)))))</f>
        <v>0</v>
      </c>
      <c r="T118" s="15"/>
      <c r="U118" s="13">
        <f>IF(T118="",0,IF(T118="優勝",[2]点数換算表!$B$8,IF(T118="準優勝",[2]点数換算表!$C$8,IF(T118="ベスト4",[2]点数換算表!$D$8,IF(T118="ベスト8",[2]点数換算表!$E$8,[2]点数換算表!$F$8)))))</f>
        <v>0</v>
      </c>
      <c r="V118" s="15"/>
      <c r="W118" s="13">
        <f>IF(V118="",0,IF(V118="優勝",[2]点数換算表!$B$13,IF(V118="準優勝",[2]点数換算表!$C$13,IF(V118="ベスト4",[2]点数換算表!$D$13,[2]点数換算表!$E$13))))</f>
        <v>0</v>
      </c>
      <c r="X118" s="15"/>
      <c r="Y118" s="13">
        <f>IF(X118="",0,IF(X118="優勝",[2]点数換算表!$B$14,IF(X118="準優勝",[2]点数換算表!$C$14,IF(X118="ベスト4",[2]点数換算表!$D$14,[2]点数換算表!$E$14))))</f>
        <v>0</v>
      </c>
      <c r="Z118" s="24"/>
      <c r="AA118" s="13">
        <f>IF(Z118="",0,IF(Z118="優勝",[2]点数換算表!$B$15,IF(Z118="準優勝",[2]点数換算表!$C$15,IF(Z118="ベスト4",[2]点数換算表!$D$15,IF(Z118="ベスト8",[2]点数換算表!$E$15,IF(Z118="ベスト16",[2]点数換算表!$F$15,""))))))</f>
        <v>0</v>
      </c>
      <c r="AB118" s="24"/>
      <c r="AC118" s="13">
        <f>IF(AB118="",0,IF(AB118="優勝",[2]点数換算表!$B$16,IF(AB118="準優勝",[2]点数換算表!$C$16,IF(AB118="ベスト4",[2]点数換算表!$D$16,IF(AB118="ベスト8",[2]点数換算表!$E$16,IF(AB118="ベスト16",[2]点数換算表!$F$16,IF(AB118="ベスト32",[2]点数換算表!$G$16,"")))))))</f>
        <v>0</v>
      </c>
      <c r="AD118" s="24"/>
      <c r="AE118" s="13">
        <f>IF(AD118="",0,IF(AD118="優勝",[2]点数換算表!$B$17,IF(AD118="準優勝",[2]点数換算表!$C$17,IF(AD118="ベスト4",[2]点数換算表!$D$17,IF(AD118="ベスト8",[2]点数換算表!$E$17,IF(AD118="ベスト16",[2]点数換算表!$F$17,IF(AD118="ベスト32",[2]点数換算表!$G$17,"")))))))</f>
        <v>0</v>
      </c>
      <c r="AF118" s="15"/>
      <c r="AG118" s="13">
        <f>IF(AF118="",0,IF(AF118="優勝",[2]点数換算表!$B$18,IF(AF118="準優勝",[2]点数換算表!$C$18,IF(AF118="ベスト4",[2]点数換算表!$D$18,IF(AF118="ベスト8",[2]点数換算表!$E$18,[2]点数換算表!$F$18)))))</f>
        <v>0</v>
      </c>
      <c r="AH118" s="15"/>
      <c r="AI118" s="13">
        <f>IF(AH118="",0,IF(AH118="優勝",[2]点数換算表!$B$19,IF(AH118="準優勝",[2]点数換算表!$C$19,IF(AH118="ベスト4",[2]点数換算表!$D$19,IF(AH118="ベスト8",[2]点数換算表!$E$19,[2]点数換算表!$F$19)))))</f>
        <v>0</v>
      </c>
    </row>
    <row r="119" spans="1:35">
      <c r="A119" s="13">
        <v>116</v>
      </c>
      <c r="B119" s="13" t="s">
        <v>163</v>
      </c>
      <c r="C119" s="13" t="s">
        <v>85</v>
      </c>
      <c r="D119" s="13">
        <v>1</v>
      </c>
      <c r="E119" s="16" t="s">
        <v>177</v>
      </c>
      <c r="F119" s="26" t="s">
        <v>539</v>
      </c>
      <c r="G119" s="13">
        <f t="shared" si="2"/>
        <v>40</v>
      </c>
      <c r="H119" s="15"/>
      <c r="I119" s="13">
        <f>IF(H119="",0,IF(H119="優勝",[2]点数換算表!$B$2,IF(H119="準優勝",[2]点数換算表!$C$2,IF(H119="ベスト4",[2]点数換算表!$D$2,[2]点数換算表!$E$2))))</f>
        <v>0</v>
      </c>
      <c r="J119" s="15"/>
      <c r="K119" s="13">
        <f>IF(J119="",0,IF(J119="優勝",[2]点数換算表!$B$3,IF(J119="準優勝",[2]点数換算表!$C$3,IF(J119="ベスト4",[2]点数換算表!$D$3,[2]点数換算表!$E$3))))</f>
        <v>0</v>
      </c>
      <c r="L119" s="24"/>
      <c r="M119" s="13">
        <f>IF(L119="",0,IF(L119="優勝",[2]点数換算表!$B$4,IF(L119="準優勝",[2]点数換算表!$C$4,IF(L119="ベスト4",[2]点数換算表!$D$4,IF(L119="ベスト8",[2]点数換算表!$E$4,IF(L119="ベスト16",[2]点数換算表!$F$4,""))))))</f>
        <v>0</v>
      </c>
      <c r="N119" s="24"/>
      <c r="O119" s="13">
        <f>IF(N119="",0,IF(N119="優勝",[2]点数換算表!$B$5,IF(N119="準優勝",[2]点数換算表!$C$5,IF(N119="ベスト4",[2]点数換算表!$D$5,IF(N119="ベスト8",[2]点数換算表!$E$5,IF(N119="ベスト16",[2]点数換算表!$F$5,IF(N119="ベスト32",[2]点数換算表!$G$5,"")))))))</f>
        <v>0</v>
      </c>
      <c r="P119" s="24"/>
      <c r="Q119" s="13">
        <f>IF(P119="",0,IF(P119="優勝",[2]点数換算表!$B$6,IF(P119="準優勝",[2]点数換算表!$C$6,IF(P119="ベスト4",[2]点数換算表!$D$6,IF(P119="ベスト8",[2]点数換算表!$E$6,IF(P119="ベスト16",[2]点数換算表!$F$6,IF(P119="ベスト32",[2]点数換算表!$G$6,"")))))))</f>
        <v>0</v>
      </c>
      <c r="R119" s="15"/>
      <c r="S119" s="13">
        <f>IF(R119="",0,IF(R119="優勝",[2]点数換算表!$B$7,IF(R119="準優勝",[2]点数換算表!$C$7,IF(R119="ベスト4",[2]点数換算表!$D$7,IF(R119="ベスト8",[2]点数換算表!$E$7,[2]点数換算表!$F$7)))))</f>
        <v>0</v>
      </c>
      <c r="T119" s="15"/>
      <c r="U119" s="13">
        <f>IF(T119="",0,IF(T119="優勝",[2]点数換算表!$B$8,IF(T119="準優勝",[2]点数換算表!$C$8,IF(T119="ベスト4",[2]点数換算表!$D$8,IF(T119="ベスト8",[2]点数換算表!$E$8,[2]点数換算表!$F$8)))))</f>
        <v>0</v>
      </c>
      <c r="V119" s="15"/>
      <c r="W119" s="13">
        <f>IF(V119="",0,IF(V119="優勝",[2]点数換算表!$B$13,IF(V119="準優勝",[2]点数換算表!$C$13,IF(V119="ベスト4",[2]点数換算表!$D$13,[2]点数換算表!$E$13))))</f>
        <v>0</v>
      </c>
      <c r="X119" s="15" t="s">
        <v>9</v>
      </c>
      <c r="Y119" s="13">
        <f>IF(X119="",0,IF(X119="優勝",[2]点数換算表!$B$14,IF(X119="準優勝",[2]点数換算表!$C$14,IF(X119="ベスト4",[2]点数換算表!$D$14,[2]点数換算表!$E$14))))</f>
        <v>40</v>
      </c>
      <c r="Z119" s="24"/>
      <c r="AA119" s="13">
        <f>IF(Z119="",0,IF(Z119="優勝",[2]点数換算表!$B$15,IF(Z119="準優勝",[2]点数換算表!$C$15,IF(Z119="ベスト4",[2]点数換算表!$D$15,IF(Z119="ベスト8",[2]点数換算表!$E$15,IF(Z119="ベスト16",[2]点数換算表!$F$15,""))))))</f>
        <v>0</v>
      </c>
      <c r="AB119" s="24"/>
      <c r="AC119" s="13">
        <f>IF(AB119="",0,IF(AB119="優勝",[2]点数換算表!$B$16,IF(AB119="準優勝",[2]点数換算表!$C$16,IF(AB119="ベスト4",[2]点数換算表!$D$16,IF(AB119="ベスト8",[2]点数換算表!$E$16,IF(AB119="ベスト16",[2]点数換算表!$F$16,IF(AB119="ベスト32",[2]点数換算表!$G$16,"")))))))</f>
        <v>0</v>
      </c>
      <c r="AD119" s="24"/>
      <c r="AE119" s="13">
        <f>IF(AD119="",0,IF(AD119="優勝",[2]点数換算表!$B$17,IF(AD119="準優勝",[2]点数換算表!$C$17,IF(AD119="ベスト4",[2]点数換算表!$D$17,IF(AD119="ベスト8",[2]点数換算表!$E$17,IF(AD119="ベスト16",[2]点数換算表!$F$17,IF(AD119="ベスト32",[2]点数換算表!$G$17,"")))))))</f>
        <v>0</v>
      </c>
      <c r="AF119" s="15"/>
      <c r="AG119" s="13">
        <f>IF(AF119="",0,IF(AF119="優勝",[2]点数換算表!$B$18,IF(AF119="準優勝",[2]点数換算表!$C$18,IF(AF119="ベスト4",[2]点数換算表!$D$18,IF(AF119="ベスト8",[2]点数換算表!$E$18,[2]点数換算表!$F$18)))))</f>
        <v>0</v>
      </c>
      <c r="AH119" s="15"/>
      <c r="AI119" s="13">
        <f>IF(AH119="",0,IF(AH119="優勝",[2]点数換算表!$B$19,IF(AH119="準優勝",[2]点数換算表!$C$19,IF(AH119="ベスト4",[2]点数換算表!$D$19,IF(AH119="ベスト8",[2]点数換算表!$E$19,[2]点数換算表!$F$19)))))</f>
        <v>0</v>
      </c>
    </row>
    <row r="120" spans="1:35">
      <c r="A120" s="13">
        <v>117</v>
      </c>
      <c r="B120" s="13" t="s">
        <v>164</v>
      </c>
      <c r="C120" s="13" t="s">
        <v>62</v>
      </c>
      <c r="D120" s="13">
        <v>1</v>
      </c>
      <c r="E120" s="16" t="s">
        <v>177</v>
      </c>
      <c r="F120" s="26" t="s">
        <v>539</v>
      </c>
      <c r="G120" s="13">
        <f t="shared" si="2"/>
        <v>40</v>
      </c>
      <c r="H120" s="15"/>
      <c r="I120" s="13">
        <f>IF(H120="",0,IF(H120="優勝",[2]点数換算表!$B$2,IF(H120="準優勝",[2]点数換算表!$C$2,IF(H120="ベスト4",[2]点数換算表!$D$2,[2]点数換算表!$E$2))))</f>
        <v>0</v>
      </c>
      <c r="J120" s="15"/>
      <c r="K120" s="13">
        <f>IF(J120="",0,IF(J120="優勝",[2]点数換算表!$B$3,IF(J120="準優勝",[2]点数換算表!$C$3,IF(J120="ベスト4",[2]点数換算表!$D$3,[2]点数換算表!$E$3))))</f>
        <v>0</v>
      </c>
      <c r="L120" s="24"/>
      <c r="M120" s="13">
        <f>IF(L120="",0,IF(L120="優勝",[2]点数換算表!$B$4,IF(L120="準優勝",[2]点数換算表!$C$4,IF(L120="ベスト4",[2]点数換算表!$D$4,IF(L120="ベスト8",[2]点数換算表!$E$4,IF(L120="ベスト16",[2]点数換算表!$F$4,""))))))</f>
        <v>0</v>
      </c>
      <c r="N120" s="24"/>
      <c r="O120" s="13">
        <f>IF(N120="",0,IF(N120="優勝",[2]点数換算表!$B$5,IF(N120="準優勝",[2]点数換算表!$C$5,IF(N120="ベスト4",[2]点数換算表!$D$5,IF(N120="ベスト8",[2]点数換算表!$E$5,IF(N120="ベスト16",[2]点数換算表!$F$5,IF(N120="ベスト32",[2]点数換算表!$G$5,"")))))))</f>
        <v>0</v>
      </c>
      <c r="P120" s="24"/>
      <c r="Q120" s="13">
        <f>IF(P120="",0,IF(P120="優勝",[2]点数換算表!$B$6,IF(P120="準優勝",[2]点数換算表!$C$6,IF(P120="ベスト4",[2]点数換算表!$D$6,IF(P120="ベスト8",[2]点数換算表!$E$6,IF(P120="ベスト16",[2]点数換算表!$F$6,IF(P120="ベスト32",[2]点数換算表!$G$6,"")))))))</f>
        <v>0</v>
      </c>
      <c r="R120" s="15"/>
      <c r="S120" s="13">
        <f>IF(R120="",0,IF(R120="優勝",[2]点数換算表!$B$7,IF(R120="準優勝",[2]点数換算表!$C$7,IF(R120="ベスト4",[2]点数換算表!$D$7,IF(R120="ベスト8",[2]点数換算表!$E$7,[2]点数換算表!$F$7)))))</f>
        <v>0</v>
      </c>
      <c r="T120" s="15"/>
      <c r="U120" s="13">
        <f>IF(T120="",0,IF(T120="優勝",[2]点数換算表!$B$8,IF(T120="準優勝",[2]点数換算表!$C$8,IF(T120="ベスト4",[2]点数換算表!$D$8,IF(T120="ベスト8",[2]点数換算表!$E$8,[2]点数換算表!$F$8)))))</f>
        <v>0</v>
      </c>
      <c r="V120" s="15" t="s">
        <v>9</v>
      </c>
      <c r="W120" s="13">
        <f>IF(V120="",0,IF(V120="優勝",[2]点数換算表!$B$13,IF(V120="準優勝",[2]点数換算表!$C$13,IF(V120="ベスト4",[2]点数換算表!$D$13,[2]点数換算表!$E$13))))</f>
        <v>16</v>
      </c>
      <c r="X120" s="15" t="s">
        <v>9</v>
      </c>
      <c r="Y120" s="13">
        <f>IF(X120="",0,IF(X120="優勝",[2]点数換算表!$B$14,IF(X120="準優勝",[2]点数換算表!$C$14,IF(X120="ベスト4",[2]点数換算表!$D$14,[2]点数換算表!$E$14))))</f>
        <v>40</v>
      </c>
      <c r="Z120" s="24"/>
      <c r="AA120" s="13">
        <f>IF(Z120="",0,IF(Z120="優勝",[2]点数換算表!$B$15,IF(Z120="準優勝",[2]点数換算表!$C$15,IF(Z120="ベスト4",[2]点数換算表!$D$15,IF(Z120="ベスト8",[2]点数換算表!$E$15,IF(Z120="ベスト16",[2]点数換算表!$F$15,""))))))</f>
        <v>0</v>
      </c>
      <c r="AB120" s="24"/>
      <c r="AC120" s="13">
        <f>IF(AB120="",0,IF(AB120="優勝",[2]点数換算表!$B$16,IF(AB120="準優勝",[2]点数換算表!$C$16,IF(AB120="ベスト4",[2]点数換算表!$D$16,IF(AB120="ベスト8",[2]点数換算表!$E$16,IF(AB120="ベスト16",[2]点数換算表!$F$16,IF(AB120="ベスト32",[2]点数換算表!$G$16,"")))))))</f>
        <v>0</v>
      </c>
      <c r="AD120" s="24"/>
      <c r="AE120" s="13">
        <f>IF(AD120="",0,IF(AD120="優勝",[2]点数換算表!$B$17,IF(AD120="準優勝",[2]点数換算表!$C$17,IF(AD120="ベスト4",[2]点数換算表!$D$17,IF(AD120="ベスト8",[2]点数換算表!$E$17,IF(AD120="ベスト16",[2]点数換算表!$F$17,IF(AD120="ベスト32",[2]点数換算表!$G$17,"")))))))</f>
        <v>0</v>
      </c>
      <c r="AF120" s="15"/>
      <c r="AG120" s="13">
        <f>IF(AF120="",0,IF(AF120="優勝",[2]点数換算表!$B$18,IF(AF120="準優勝",[2]点数換算表!$C$18,IF(AF120="ベスト4",[2]点数換算表!$D$18,IF(AF120="ベスト8",[2]点数換算表!$E$18,[2]点数換算表!$F$18)))))</f>
        <v>0</v>
      </c>
      <c r="AH120" s="15"/>
      <c r="AI120" s="13">
        <f>IF(AH120="",0,IF(AH120="優勝",[2]点数換算表!$B$19,IF(AH120="準優勝",[2]点数換算表!$C$19,IF(AH120="ベスト4",[2]点数換算表!$D$19,IF(AH120="ベスト8",[2]点数換算表!$E$19,[2]点数換算表!$F$19)))))</f>
        <v>0</v>
      </c>
    </row>
    <row r="121" spans="1:35">
      <c r="A121" s="13">
        <v>118</v>
      </c>
      <c r="B121" s="24" t="s">
        <v>122</v>
      </c>
      <c r="C121" s="24" t="s">
        <v>80</v>
      </c>
      <c r="D121" s="24">
        <v>3</v>
      </c>
      <c r="E121" s="16" t="s">
        <v>177</v>
      </c>
      <c r="F121" s="26" t="s">
        <v>539</v>
      </c>
      <c r="G121" s="13">
        <f t="shared" si="2"/>
        <v>40</v>
      </c>
      <c r="H121" s="15"/>
      <c r="I121" s="13">
        <f>IF(H121="",0,IF(H121="優勝",[2]点数換算表!$B$2,IF(H121="準優勝",[2]点数換算表!$C$2,IF(H121="ベスト4",[2]点数換算表!$D$2,[2]点数換算表!$E$2))))</f>
        <v>0</v>
      </c>
      <c r="J121" s="15"/>
      <c r="K121" s="13">
        <f>IF(J121="",0,IF(J121="優勝",[2]点数換算表!$B$3,IF(J121="準優勝",[2]点数換算表!$C$3,IF(J121="ベスト4",[2]点数換算表!$D$3,[2]点数換算表!$E$3))))</f>
        <v>0</v>
      </c>
      <c r="L121" s="24"/>
      <c r="M121" s="13">
        <f>IF(L121="",0,IF(L121="優勝",[2]点数換算表!$B$4,IF(L121="準優勝",[2]点数換算表!$C$4,IF(L121="ベスト4",[2]点数換算表!$D$4,IF(L121="ベスト8",[2]点数換算表!$E$4,IF(L121="ベスト16",[2]点数換算表!$F$4,""))))))</f>
        <v>0</v>
      </c>
      <c r="N121" s="24"/>
      <c r="O121" s="13">
        <f>IF(N121="",0,IF(N121="優勝",[2]点数換算表!$B$5,IF(N121="準優勝",[2]点数換算表!$C$5,IF(N121="ベスト4",[2]点数換算表!$D$5,IF(N121="ベスト8",[2]点数換算表!$E$5,IF(N121="ベスト16",[2]点数換算表!$F$5,IF(N121="ベスト32",[2]点数換算表!$G$5,"")))))))</f>
        <v>0</v>
      </c>
      <c r="P121" s="24"/>
      <c r="Q121" s="13">
        <f>IF(P121="",0,IF(P121="優勝",[2]点数換算表!$B$6,IF(P121="準優勝",[2]点数換算表!$C$6,IF(P121="ベスト4",[2]点数換算表!$D$6,IF(P121="ベスト8",[2]点数換算表!$E$6,IF(P121="ベスト16",[2]点数換算表!$F$6,IF(P121="ベスト32",[2]点数換算表!$G$6,"")))))))</f>
        <v>0</v>
      </c>
      <c r="R121" s="15"/>
      <c r="S121" s="13">
        <f>IF(R121="",0,IF(R121="優勝",[2]点数換算表!$B$7,IF(R121="準優勝",[2]点数換算表!$C$7,IF(R121="ベスト4",[2]点数換算表!$D$7,IF(R121="ベスト8",[2]点数換算表!$E$7,[2]点数換算表!$F$7)))))</f>
        <v>0</v>
      </c>
      <c r="T121" s="15"/>
      <c r="U121" s="13">
        <f>IF(T121="",0,IF(T121="優勝",[2]点数換算表!$B$8,IF(T121="準優勝",[2]点数換算表!$C$8,IF(T121="ベスト4",[2]点数換算表!$D$8,IF(T121="ベスト8",[2]点数換算表!$E$8,[2]点数換算表!$F$8)))))</f>
        <v>0</v>
      </c>
      <c r="V121" s="15"/>
      <c r="W121" s="13">
        <f>IF(V121="",0,IF(V121="優勝",[2]点数換算表!$B$13,IF(V121="準優勝",[2]点数換算表!$C$13,IF(V121="ベスト4",[2]点数換算表!$D$13,[2]点数換算表!$E$13))))</f>
        <v>0</v>
      </c>
      <c r="X121" s="15"/>
      <c r="Y121" s="13">
        <f>IF(X121="",0,IF(X121="優勝",[2]点数換算表!$B$14,IF(X121="準優勝",[2]点数換算表!$C$14,IF(X121="ベスト4",[2]点数換算表!$D$14,[2]点数換算表!$E$14))))</f>
        <v>0</v>
      </c>
      <c r="Z121" s="24"/>
      <c r="AA121" s="13">
        <f>IF(Z121="",0,IF(Z121="優勝",[2]点数換算表!$B$15,IF(Z121="準優勝",[2]点数換算表!$C$15,IF(Z121="ベスト4",[2]点数換算表!$D$15,IF(Z121="ベスト8",[2]点数換算表!$E$15,IF(Z121="ベスト16",[2]点数換算表!$F$15,""))))))</f>
        <v>0</v>
      </c>
      <c r="AB121" s="24" t="s">
        <v>135</v>
      </c>
      <c r="AC121" s="13">
        <f>IF(AB121="",0,IF(AB121="優勝",[2]点数換算表!$B$16,IF(AB121="準優勝",[2]点数換算表!$C$16,IF(AB121="ベスト4",[2]点数換算表!$D$16,IF(AB121="ベスト8",[2]点数換算表!$E$16,IF(AB121="ベスト16",[2]点数換算表!$F$16,IF(AB121="ベスト32",[2]点数換算表!$G$16,"")))))))</f>
        <v>40</v>
      </c>
      <c r="AD121" s="24"/>
      <c r="AE121" s="13">
        <f>IF(AD121="",0,IF(AD121="優勝",[2]点数換算表!$B$17,IF(AD121="準優勝",[2]点数換算表!$C$17,IF(AD121="ベスト4",[2]点数換算表!$D$17,IF(AD121="ベスト8",[2]点数換算表!$E$17,IF(AD121="ベスト16",[2]点数換算表!$F$17,IF(AD121="ベスト32",[2]点数換算表!$G$17,"")))))))</f>
        <v>0</v>
      </c>
      <c r="AF121" s="15"/>
      <c r="AG121" s="13">
        <f>IF(AF121="",0,IF(AF121="優勝",[2]点数換算表!$B$18,IF(AF121="準優勝",[2]点数換算表!$C$18,IF(AF121="ベスト4",[2]点数換算表!$D$18,IF(AF121="ベスト8",[2]点数換算表!$E$18,[2]点数換算表!$F$18)))))</f>
        <v>0</v>
      </c>
      <c r="AH121" s="15"/>
      <c r="AI121" s="13">
        <f>IF(AH121="",0,IF(AH121="優勝",[2]点数換算表!$B$19,IF(AH121="準優勝",[2]点数換算表!$C$19,IF(AH121="ベスト4",[2]点数換算表!$D$19,IF(AH121="ベスト8",[2]点数換算表!$E$19,[2]点数換算表!$F$19)))))</f>
        <v>0</v>
      </c>
    </row>
    <row r="122" spans="1:35">
      <c r="A122" s="13">
        <v>119</v>
      </c>
      <c r="B122" s="24" t="s">
        <v>128</v>
      </c>
      <c r="C122" s="24" t="s">
        <v>81</v>
      </c>
      <c r="D122" s="24">
        <v>2</v>
      </c>
      <c r="E122" s="16" t="s">
        <v>177</v>
      </c>
      <c r="F122" s="26" t="s">
        <v>539</v>
      </c>
      <c r="G122" s="13">
        <f t="shared" si="2"/>
        <v>40</v>
      </c>
      <c r="H122" s="15"/>
      <c r="I122" s="13">
        <f>IF(H122="",0,IF(H122="優勝",[2]点数換算表!$B$2,IF(H122="準優勝",[2]点数換算表!$C$2,IF(H122="ベスト4",[2]点数換算表!$D$2,[2]点数換算表!$E$2))))</f>
        <v>0</v>
      </c>
      <c r="J122" s="15"/>
      <c r="K122" s="13">
        <f>IF(J122="",0,IF(J122="優勝",[2]点数換算表!$B$3,IF(J122="準優勝",[2]点数換算表!$C$3,IF(J122="ベスト4",[2]点数換算表!$D$3,[2]点数換算表!$E$3))))</f>
        <v>0</v>
      </c>
      <c r="L122" s="24"/>
      <c r="M122" s="13">
        <f>IF(L122="",0,IF(L122="優勝",[2]点数換算表!$B$4,IF(L122="準優勝",[2]点数換算表!$C$4,IF(L122="ベスト4",[2]点数換算表!$D$4,IF(L122="ベスト8",[2]点数換算表!$E$4,IF(L122="ベスト16",[2]点数換算表!$F$4,""))))))</f>
        <v>0</v>
      </c>
      <c r="N122" s="24"/>
      <c r="O122" s="13">
        <f>IF(N122="",0,IF(N122="優勝",[2]点数換算表!$B$5,IF(N122="準優勝",[2]点数換算表!$C$5,IF(N122="ベスト4",[2]点数換算表!$D$5,IF(N122="ベスト8",[2]点数換算表!$E$5,IF(N122="ベスト16",[2]点数換算表!$F$5,IF(N122="ベスト32",[2]点数換算表!$G$5,"")))))))</f>
        <v>0</v>
      </c>
      <c r="P122" s="24"/>
      <c r="Q122" s="13">
        <f>IF(P122="",0,IF(P122="優勝",[2]点数換算表!$B$6,IF(P122="準優勝",[2]点数換算表!$C$6,IF(P122="ベスト4",[2]点数換算表!$D$6,IF(P122="ベスト8",[2]点数換算表!$E$6,IF(P122="ベスト16",[2]点数換算表!$F$6,IF(P122="ベスト32",[2]点数換算表!$G$6,"")))))))</f>
        <v>0</v>
      </c>
      <c r="R122" s="15"/>
      <c r="S122" s="13">
        <f>IF(R122="",0,IF(R122="優勝",[2]点数換算表!$B$7,IF(R122="準優勝",[2]点数換算表!$C$7,IF(R122="ベスト4",[2]点数換算表!$D$7,IF(R122="ベスト8",[2]点数換算表!$E$7,[2]点数換算表!$F$7)))))</f>
        <v>0</v>
      </c>
      <c r="T122" s="15"/>
      <c r="U122" s="13">
        <f>IF(T122="",0,IF(T122="優勝",[2]点数換算表!$B$8,IF(T122="準優勝",[2]点数換算表!$C$8,IF(T122="ベスト4",[2]点数換算表!$D$8,IF(T122="ベスト8",[2]点数換算表!$E$8,[2]点数換算表!$F$8)))))</f>
        <v>0</v>
      </c>
      <c r="V122" s="15"/>
      <c r="W122" s="13">
        <f>IF(V122="",0,IF(V122="優勝",[2]点数換算表!$B$13,IF(V122="準優勝",[2]点数換算表!$C$13,IF(V122="ベスト4",[2]点数換算表!$D$13,[2]点数換算表!$E$13))))</f>
        <v>0</v>
      </c>
      <c r="X122" s="15"/>
      <c r="Y122" s="13">
        <f>IF(X122="",0,IF(X122="優勝",[2]点数換算表!$B$14,IF(X122="準優勝",[2]点数換算表!$C$14,IF(X122="ベスト4",[2]点数換算表!$D$14,[2]点数換算表!$E$14))))</f>
        <v>0</v>
      </c>
      <c r="Z122" s="24"/>
      <c r="AA122" s="13">
        <f>IF(Z122="",0,IF(Z122="優勝",[2]点数換算表!$B$15,IF(Z122="準優勝",[2]点数換算表!$C$15,IF(Z122="ベスト4",[2]点数換算表!$D$15,IF(Z122="ベスト8",[2]点数換算表!$E$15,IF(Z122="ベスト16",[2]点数換算表!$F$15,""))))))</f>
        <v>0</v>
      </c>
      <c r="AB122" s="24" t="s">
        <v>135</v>
      </c>
      <c r="AC122" s="13">
        <f>IF(AB122="",0,IF(AB122="優勝",[2]点数換算表!$B$16,IF(AB122="準優勝",[2]点数換算表!$C$16,IF(AB122="ベスト4",[2]点数換算表!$D$16,IF(AB122="ベスト8",[2]点数換算表!$E$16,IF(AB122="ベスト16",[2]点数換算表!$F$16,IF(AB122="ベスト32",[2]点数換算表!$G$16,"")))))))</f>
        <v>40</v>
      </c>
      <c r="AD122" s="24"/>
      <c r="AE122" s="13">
        <f>IF(AD122="",0,IF(AD122="優勝",[2]点数換算表!$B$17,IF(AD122="準優勝",[2]点数換算表!$C$17,IF(AD122="ベスト4",[2]点数換算表!$D$17,IF(AD122="ベスト8",[2]点数換算表!$E$17,IF(AD122="ベスト16",[2]点数換算表!$F$17,IF(AD122="ベスト32",[2]点数換算表!$G$17,"")))))))</f>
        <v>0</v>
      </c>
      <c r="AF122" s="15"/>
      <c r="AG122" s="13">
        <f>IF(AF122="",0,IF(AF122="優勝",[2]点数換算表!$B$18,IF(AF122="準優勝",[2]点数換算表!$C$18,IF(AF122="ベスト4",[2]点数換算表!$D$18,IF(AF122="ベスト8",[2]点数換算表!$E$18,[2]点数換算表!$F$18)))))</f>
        <v>0</v>
      </c>
      <c r="AH122" s="15"/>
      <c r="AI122" s="13">
        <f>IF(AH122="",0,IF(AH122="優勝",[2]点数換算表!$B$19,IF(AH122="準優勝",[2]点数換算表!$C$19,IF(AH122="ベスト4",[2]点数換算表!$D$19,IF(AH122="ベスト8",[2]点数換算表!$E$19,[2]点数換算表!$F$19)))))</f>
        <v>0</v>
      </c>
    </row>
    <row r="123" spans="1:35">
      <c r="A123" s="13">
        <v>120</v>
      </c>
      <c r="B123" s="24" t="s">
        <v>131</v>
      </c>
      <c r="C123" s="24" t="s">
        <v>51</v>
      </c>
      <c r="D123" s="24">
        <v>2</v>
      </c>
      <c r="E123" s="16" t="s">
        <v>177</v>
      </c>
      <c r="F123" s="26" t="s">
        <v>539</v>
      </c>
      <c r="G123" s="13">
        <f t="shared" si="2"/>
        <v>40</v>
      </c>
      <c r="H123" s="15"/>
      <c r="I123" s="13">
        <f>IF(H123="",0,IF(H123="優勝",[2]点数換算表!$B$2,IF(H123="準優勝",[2]点数換算表!$C$2,IF(H123="ベスト4",[2]点数換算表!$D$2,[2]点数換算表!$E$2))))</f>
        <v>0</v>
      </c>
      <c r="J123" s="15"/>
      <c r="K123" s="13">
        <f>IF(J123="",0,IF(J123="優勝",[2]点数換算表!$B$3,IF(J123="準優勝",[2]点数換算表!$C$3,IF(J123="ベスト4",[2]点数換算表!$D$3,[2]点数換算表!$E$3))))</f>
        <v>0</v>
      </c>
      <c r="L123" s="24"/>
      <c r="M123" s="13">
        <f>IF(L123="",0,IF(L123="優勝",[2]点数換算表!$B$4,IF(L123="準優勝",[2]点数換算表!$C$4,IF(L123="ベスト4",[2]点数換算表!$D$4,IF(L123="ベスト8",[2]点数換算表!$E$4,IF(L123="ベスト16",[2]点数換算表!$F$4,""))))))</f>
        <v>0</v>
      </c>
      <c r="N123" s="24"/>
      <c r="O123" s="13">
        <f>IF(N123="",0,IF(N123="優勝",[2]点数換算表!$B$5,IF(N123="準優勝",[2]点数換算表!$C$5,IF(N123="ベスト4",[2]点数換算表!$D$5,IF(N123="ベスト8",[2]点数換算表!$E$5,IF(N123="ベスト16",[2]点数換算表!$F$5,IF(N123="ベスト32",[2]点数換算表!$G$5,"")))))))</f>
        <v>0</v>
      </c>
      <c r="P123" s="24"/>
      <c r="Q123" s="13">
        <f>IF(P123="",0,IF(P123="優勝",[2]点数換算表!$B$6,IF(P123="準優勝",[2]点数換算表!$C$6,IF(P123="ベスト4",[2]点数換算表!$D$6,IF(P123="ベスト8",[2]点数換算表!$E$6,IF(P123="ベスト16",[2]点数換算表!$F$6,IF(P123="ベスト32",[2]点数換算表!$G$6,"")))))))</f>
        <v>0</v>
      </c>
      <c r="R123" s="15"/>
      <c r="S123" s="13">
        <f>IF(R123="",0,IF(R123="優勝",[2]点数換算表!$B$7,IF(R123="準優勝",[2]点数換算表!$C$7,IF(R123="ベスト4",[2]点数換算表!$D$7,IF(R123="ベスト8",[2]点数換算表!$E$7,[2]点数換算表!$F$7)))))</f>
        <v>0</v>
      </c>
      <c r="T123" s="15"/>
      <c r="U123" s="13">
        <f>IF(T123="",0,IF(T123="優勝",[2]点数換算表!$B$8,IF(T123="準優勝",[2]点数換算表!$C$8,IF(T123="ベスト4",[2]点数換算表!$D$8,IF(T123="ベスト8",[2]点数換算表!$E$8,[2]点数換算表!$F$8)))))</f>
        <v>0</v>
      </c>
      <c r="V123" s="15"/>
      <c r="W123" s="13">
        <f>IF(V123="",0,IF(V123="優勝",[2]点数換算表!$B$13,IF(V123="準優勝",[2]点数換算表!$C$13,IF(V123="ベスト4",[2]点数換算表!$D$13,[2]点数換算表!$E$13))))</f>
        <v>0</v>
      </c>
      <c r="X123" s="15"/>
      <c r="Y123" s="13">
        <f>IF(X123="",0,IF(X123="優勝",[2]点数換算表!$B$14,IF(X123="準優勝",[2]点数換算表!$C$14,IF(X123="ベスト4",[2]点数換算表!$D$14,[2]点数換算表!$E$14))))</f>
        <v>0</v>
      </c>
      <c r="Z123" s="24"/>
      <c r="AA123" s="13">
        <f>IF(Z123="",0,IF(Z123="優勝",[2]点数換算表!$B$15,IF(Z123="準優勝",[2]点数換算表!$C$15,IF(Z123="ベスト4",[2]点数換算表!$D$15,IF(Z123="ベスト8",[2]点数換算表!$E$15,IF(Z123="ベスト16",[2]点数換算表!$F$15,""))))))</f>
        <v>0</v>
      </c>
      <c r="AB123" s="24" t="s">
        <v>135</v>
      </c>
      <c r="AC123" s="13">
        <f>IF(AB123="",0,IF(AB123="優勝",[2]点数換算表!$B$16,IF(AB123="準優勝",[2]点数換算表!$C$16,IF(AB123="ベスト4",[2]点数換算表!$D$16,IF(AB123="ベスト8",[2]点数換算表!$E$16,IF(AB123="ベスト16",[2]点数換算表!$F$16,IF(AB123="ベスト32",[2]点数換算表!$G$16,"")))))))</f>
        <v>40</v>
      </c>
      <c r="AD123" s="24"/>
      <c r="AE123" s="13">
        <f>IF(AD123="",0,IF(AD123="優勝",[2]点数換算表!$B$17,IF(AD123="準優勝",[2]点数換算表!$C$17,IF(AD123="ベスト4",[2]点数換算表!$D$17,IF(AD123="ベスト8",[2]点数換算表!$E$17,IF(AD123="ベスト16",[2]点数換算表!$F$17,IF(AD123="ベスト32",[2]点数換算表!$G$17,"")))))))</f>
        <v>0</v>
      </c>
      <c r="AF123" s="15"/>
      <c r="AG123" s="13">
        <f>IF(AF123="",0,IF(AF123="優勝",[2]点数換算表!$B$18,IF(AF123="準優勝",[2]点数換算表!$C$18,IF(AF123="ベスト4",[2]点数換算表!$D$18,IF(AF123="ベスト8",[2]点数換算表!$E$18,[2]点数換算表!$F$18)))))</f>
        <v>0</v>
      </c>
      <c r="AH123" s="15"/>
      <c r="AI123" s="13">
        <f>IF(AH123="",0,IF(AH123="優勝",[2]点数換算表!$B$19,IF(AH123="準優勝",[2]点数換算表!$C$19,IF(AH123="ベスト4",[2]点数換算表!$D$19,IF(AH123="ベスト8",[2]点数換算表!$E$19,[2]点数換算表!$F$19)))))</f>
        <v>0</v>
      </c>
    </row>
    <row r="124" spans="1:35">
      <c r="A124" s="13">
        <v>121</v>
      </c>
      <c r="B124" s="24" t="s">
        <v>245</v>
      </c>
      <c r="C124" s="24" t="s">
        <v>246</v>
      </c>
      <c r="D124" s="24">
        <v>2</v>
      </c>
      <c r="E124" s="18" t="s">
        <v>179</v>
      </c>
      <c r="F124" s="27" t="s">
        <v>540</v>
      </c>
      <c r="G124" s="13">
        <f t="shared" si="2"/>
        <v>40</v>
      </c>
      <c r="H124" s="15"/>
      <c r="I124" s="13">
        <f>IF(H124="",0,IF(H124="優勝",[2]点数換算表!$B$2,IF(H124="準優勝",[2]点数換算表!$C$2,IF(H124="ベスト4",[2]点数換算表!$D$2,[2]点数換算表!$E$2))))</f>
        <v>0</v>
      </c>
      <c r="J124" s="15"/>
      <c r="K124" s="13">
        <f>IF(J124="",0,IF(J124="優勝",[2]点数換算表!$B$3,IF(J124="準優勝",[2]点数換算表!$C$3,IF(J124="ベスト4",[2]点数換算表!$D$3,[2]点数換算表!$E$3))))</f>
        <v>0</v>
      </c>
      <c r="L124" s="24"/>
      <c r="M124" s="13">
        <f>IF(L124="",0,IF(L124="優勝",[2]点数換算表!$B$4,IF(L124="準優勝",[2]点数換算表!$C$4,IF(L124="ベスト4",[2]点数換算表!$D$4,IF(L124="ベスト8",[2]点数換算表!$E$4,IF(L124="ベスト16",[2]点数換算表!$F$4,""))))))</f>
        <v>0</v>
      </c>
      <c r="N124" s="24"/>
      <c r="O124" s="13">
        <f>IF(N124="",0,IF(N124="優勝",[2]点数換算表!$B$5,IF(N124="準優勝",[2]点数換算表!$C$5,IF(N124="ベスト4",[2]点数換算表!$D$5,IF(N124="ベスト8",[2]点数換算表!$E$5,IF(N124="ベスト16",[2]点数換算表!$F$5,IF(N124="ベスト32",[2]点数換算表!$G$5,"")))))))</f>
        <v>0</v>
      </c>
      <c r="P124" s="24"/>
      <c r="Q124" s="13">
        <f>IF(P124="",0,IF(P124="優勝",[2]点数換算表!$B$6,IF(P124="準優勝",[2]点数換算表!$C$6,IF(P124="ベスト4",[2]点数換算表!$D$6,IF(P124="ベスト8",[2]点数換算表!$E$6,IF(P124="ベスト16",[2]点数換算表!$F$6,IF(P124="ベスト32",[2]点数換算表!$G$6,"")))))))</f>
        <v>0</v>
      </c>
      <c r="R124" s="15"/>
      <c r="S124" s="13">
        <f>IF(R124="",0,IF(R124="優勝",[2]点数換算表!$B$7,IF(R124="準優勝",[2]点数換算表!$C$7,IF(R124="ベスト4",[2]点数換算表!$D$7,IF(R124="ベスト8",[2]点数換算表!$E$7,[2]点数換算表!$F$7)))))</f>
        <v>0</v>
      </c>
      <c r="T124" s="15"/>
      <c r="U124" s="13">
        <f>IF(T124="",0,IF(T124="優勝",[2]点数換算表!$B$8,IF(T124="準優勝",[2]点数換算表!$C$8,IF(T124="ベスト4",[2]点数換算表!$D$8,IF(T124="ベスト8",[2]点数換算表!$E$8,[2]点数換算表!$F$8)))))</f>
        <v>0</v>
      </c>
      <c r="V124" s="15"/>
      <c r="W124" s="13">
        <f>IF(V124="",0,IF(V124="優勝",[2]点数換算表!$B$13,IF(V124="準優勝",[2]点数換算表!$C$13,IF(V124="ベスト4",[2]点数換算表!$D$13,[2]点数換算表!$E$13))))</f>
        <v>0</v>
      </c>
      <c r="X124" s="15"/>
      <c r="Y124" s="13">
        <f>IF(X124="",0,IF(X124="優勝",[2]点数換算表!$B$14,IF(X124="準優勝",[2]点数換算表!$C$14,IF(X124="ベスト4",[2]点数換算表!$D$14,[2]点数換算表!$E$14))))</f>
        <v>0</v>
      </c>
      <c r="Z124" s="24"/>
      <c r="AA124" s="13">
        <f>IF(Z124="",0,IF(Z124="優勝",[2]点数換算表!$B$15,IF(Z124="準優勝",[2]点数換算表!$C$15,IF(Z124="ベスト4",[2]点数換算表!$D$15,IF(Z124="ベスト8",[2]点数換算表!$E$15,IF(Z124="ベスト16",[2]点数換算表!$F$15,""))))))</f>
        <v>0</v>
      </c>
      <c r="AB124" s="24" t="s">
        <v>135</v>
      </c>
      <c r="AC124" s="13">
        <f>IF(AB124="",0,IF(AB124="優勝",[2]点数換算表!$B$16,IF(AB124="準優勝",[2]点数換算表!$C$16,IF(AB124="ベスト4",[2]点数換算表!$D$16,IF(AB124="ベスト8",[2]点数換算表!$E$16,IF(AB124="ベスト16",[2]点数換算表!$F$16,IF(AB124="ベスト32",[2]点数換算表!$G$16,"")))))))</f>
        <v>40</v>
      </c>
      <c r="AD124" s="24"/>
      <c r="AE124" s="13">
        <f>IF(AD124="",0,IF(AD124="優勝",[2]点数換算表!$B$17,IF(AD124="準優勝",[2]点数換算表!$C$17,IF(AD124="ベスト4",[2]点数換算表!$D$17,IF(AD124="ベスト8",[2]点数換算表!$E$17,IF(AD124="ベスト16",[2]点数換算表!$F$17,IF(AD124="ベスト32",[2]点数換算表!$G$17,"")))))))</f>
        <v>0</v>
      </c>
      <c r="AF124" s="15"/>
      <c r="AG124" s="13">
        <f>IF(AF124="",0,IF(AF124="優勝",[2]点数換算表!$B$18,IF(AF124="準優勝",[2]点数換算表!$C$18,IF(AF124="ベスト4",[2]点数換算表!$D$18,IF(AF124="ベスト8",[2]点数換算表!$E$18,[2]点数換算表!$F$18)))))</f>
        <v>0</v>
      </c>
      <c r="AH124" s="15"/>
      <c r="AI124" s="13">
        <f>IF(AH124="",0,IF(AH124="優勝",[2]点数換算表!$B$19,IF(AH124="準優勝",[2]点数換算表!$C$19,IF(AH124="ベスト4",[2]点数換算表!$D$19,IF(AH124="ベスト8",[2]点数換算表!$E$19,[2]点数換算表!$F$19)))))</f>
        <v>0</v>
      </c>
    </row>
    <row r="125" spans="1:35">
      <c r="A125" s="13">
        <v>122</v>
      </c>
      <c r="B125" s="24" t="s">
        <v>247</v>
      </c>
      <c r="C125" s="24" t="s">
        <v>246</v>
      </c>
      <c r="D125" s="24">
        <v>2</v>
      </c>
      <c r="E125" s="18" t="s">
        <v>179</v>
      </c>
      <c r="F125" s="27" t="s">
        <v>540</v>
      </c>
      <c r="G125" s="13">
        <f t="shared" si="2"/>
        <v>40</v>
      </c>
      <c r="H125" s="15"/>
      <c r="I125" s="13">
        <f>IF(H125="",0,IF(H125="優勝",[2]点数換算表!$B$2,IF(H125="準優勝",[2]点数換算表!$C$2,IF(H125="ベスト4",[2]点数換算表!$D$2,[2]点数換算表!$E$2))))</f>
        <v>0</v>
      </c>
      <c r="J125" s="15"/>
      <c r="K125" s="13">
        <f>IF(J125="",0,IF(J125="優勝",[2]点数換算表!$B$3,IF(J125="準優勝",[2]点数換算表!$C$3,IF(J125="ベスト4",[2]点数換算表!$D$3,[2]点数換算表!$E$3))))</f>
        <v>0</v>
      </c>
      <c r="L125" s="24"/>
      <c r="M125" s="13">
        <f>IF(L125="",0,IF(L125="優勝",[2]点数換算表!$B$4,IF(L125="準優勝",[2]点数換算表!$C$4,IF(L125="ベスト4",[2]点数換算表!$D$4,IF(L125="ベスト8",[2]点数換算表!$E$4,IF(L125="ベスト16",[2]点数換算表!$F$4,""))))))</f>
        <v>0</v>
      </c>
      <c r="N125" s="24"/>
      <c r="O125" s="13">
        <f>IF(N125="",0,IF(N125="優勝",[2]点数換算表!$B$5,IF(N125="準優勝",[2]点数換算表!$C$5,IF(N125="ベスト4",[2]点数換算表!$D$5,IF(N125="ベスト8",[2]点数換算表!$E$5,IF(N125="ベスト16",[2]点数換算表!$F$5,IF(N125="ベスト32",[2]点数換算表!$G$5,"")))))))</f>
        <v>0</v>
      </c>
      <c r="P125" s="24"/>
      <c r="Q125" s="13">
        <f>IF(P125="",0,IF(P125="優勝",[2]点数換算表!$B$6,IF(P125="準優勝",[2]点数換算表!$C$6,IF(P125="ベスト4",[2]点数換算表!$D$6,IF(P125="ベスト8",[2]点数換算表!$E$6,IF(P125="ベスト16",[2]点数換算表!$F$6,IF(P125="ベスト32",[2]点数換算表!$G$6,"")))))))</f>
        <v>0</v>
      </c>
      <c r="R125" s="15"/>
      <c r="S125" s="13">
        <f>IF(R125="",0,IF(R125="優勝",[2]点数換算表!$B$7,IF(R125="準優勝",[2]点数換算表!$C$7,IF(R125="ベスト4",[2]点数換算表!$D$7,IF(R125="ベスト8",[2]点数換算表!$E$7,[2]点数換算表!$F$7)))))</f>
        <v>0</v>
      </c>
      <c r="T125" s="15"/>
      <c r="U125" s="13">
        <f>IF(T125="",0,IF(T125="優勝",[2]点数換算表!$B$8,IF(T125="準優勝",[2]点数換算表!$C$8,IF(T125="ベスト4",[2]点数換算表!$D$8,IF(T125="ベスト8",[2]点数換算表!$E$8,[2]点数換算表!$F$8)))))</f>
        <v>0</v>
      </c>
      <c r="V125" s="15"/>
      <c r="W125" s="13">
        <f>IF(V125="",0,IF(V125="優勝",[2]点数換算表!$B$13,IF(V125="準優勝",[2]点数換算表!$C$13,IF(V125="ベスト4",[2]点数換算表!$D$13,[2]点数換算表!$E$13))))</f>
        <v>0</v>
      </c>
      <c r="X125" s="15"/>
      <c r="Y125" s="13">
        <f>IF(X125="",0,IF(X125="優勝",[2]点数換算表!$B$14,IF(X125="準優勝",[2]点数換算表!$C$14,IF(X125="ベスト4",[2]点数換算表!$D$14,[2]点数換算表!$E$14))))</f>
        <v>0</v>
      </c>
      <c r="Z125" s="24"/>
      <c r="AA125" s="13">
        <f>IF(Z125="",0,IF(Z125="優勝",[2]点数換算表!$B$15,IF(Z125="準優勝",[2]点数換算表!$C$15,IF(Z125="ベスト4",[2]点数換算表!$D$15,IF(Z125="ベスト8",[2]点数換算表!$E$15,IF(Z125="ベスト16",[2]点数換算表!$F$15,""))))))</f>
        <v>0</v>
      </c>
      <c r="AB125" s="24" t="s">
        <v>135</v>
      </c>
      <c r="AC125" s="13">
        <f>IF(AB125="",0,IF(AB125="優勝",[2]点数換算表!$B$16,IF(AB125="準優勝",[2]点数換算表!$C$16,IF(AB125="ベスト4",[2]点数換算表!$D$16,IF(AB125="ベスト8",[2]点数換算表!$E$16,IF(AB125="ベスト16",[2]点数換算表!$F$16,IF(AB125="ベスト32",[2]点数換算表!$G$16,"")))))))</f>
        <v>40</v>
      </c>
      <c r="AD125" s="24"/>
      <c r="AE125" s="13">
        <f>IF(AD125="",0,IF(AD125="優勝",[2]点数換算表!$B$17,IF(AD125="準優勝",[2]点数換算表!$C$17,IF(AD125="ベスト4",[2]点数換算表!$D$17,IF(AD125="ベスト8",[2]点数換算表!$E$17,IF(AD125="ベスト16",[2]点数換算表!$F$17,IF(AD125="ベスト32",[2]点数換算表!$G$17,"")))))))</f>
        <v>0</v>
      </c>
      <c r="AF125" s="15"/>
      <c r="AG125" s="13">
        <f>IF(AF125="",0,IF(AF125="優勝",[2]点数換算表!$B$18,IF(AF125="準優勝",[2]点数換算表!$C$18,IF(AF125="ベスト4",[2]点数換算表!$D$18,IF(AF125="ベスト8",[2]点数換算表!$E$18,[2]点数換算表!$F$18)))))</f>
        <v>0</v>
      </c>
      <c r="AH125" s="15"/>
      <c r="AI125" s="13">
        <f>IF(AH125="",0,IF(AH125="優勝",[2]点数換算表!$B$19,IF(AH125="準優勝",[2]点数換算表!$C$19,IF(AH125="ベスト4",[2]点数換算表!$D$19,IF(AH125="ベスト8",[2]点数換算表!$E$19,[2]点数換算表!$F$19)))))</f>
        <v>0</v>
      </c>
    </row>
    <row r="126" spans="1:35">
      <c r="A126" s="13">
        <v>123</v>
      </c>
      <c r="B126" s="24" t="s">
        <v>372</v>
      </c>
      <c r="C126" s="24" t="s">
        <v>334</v>
      </c>
      <c r="D126" s="24">
        <v>1</v>
      </c>
      <c r="E126" s="21" t="s">
        <v>333</v>
      </c>
      <c r="F126" s="27" t="s">
        <v>540</v>
      </c>
      <c r="G126" s="13">
        <f t="shared" ref="G126:G177" si="3">MAX(I126,K126)+SUM(M126:U126)+MAX(W126,Y126)+SUM(AA126:AI126)</f>
        <v>40</v>
      </c>
      <c r="H126" s="15"/>
      <c r="I126" s="13">
        <f>IF(H126="",0,IF(H126="優勝",[2]点数換算表!$B$2,IF(H126="準優勝",[2]点数換算表!$C$2,IF(H126="ベスト4",[2]点数換算表!$D$2,[2]点数換算表!$E$2))))</f>
        <v>0</v>
      </c>
      <c r="J126" s="15"/>
      <c r="K126" s="13">
        <f>IF(J126="",0,IF(J126="優勝",[2]点数換算表!$B$3,IF(J126="準優勝",[2]点数換算表!$C$3,IF(J126="ベスト4",[2]点数換算表!$D$3,[2]点数換算表!$E$3))))</f>
        <v>0</v>
      </c>
      <c r="L126" s="24" t="s">
        <v>9</v>
      </c>
      <c r="M126" s="13">
        <f>IF(L126="",0,IF(L126="優勝",[2]点数換算表!$B$4,IF(L126="準優勝",[2]点数換算表!$C$4,IF(L126="ベスト4",[2]点数換算表!$D$4,IF(L126="ベスト8",[2]点数換算表!$E$4,IF(L126="ベスト16",[2]点数換算表!$F$4,""))))))</f>
        <v>40</v>
      </c>
      <c r="N126" s="24"/>
      <c r="O126" s="13">
        <f>IF(N126="",0,IF(N126="優勝",[2]点数換算表!$B$5,IF(N126="準優勝",[2]点数換算表!$C$5,IF(N126="ベスト4",[2]点数換算表!$D$5,IF(N126="ベスト8",[2]点数換算表!$E$5,IF(N126="ベスト16",[2]点数換算表!$F$5,IF(N126="ベスト32",[2]点数換算表!$G$5,"")))))))</f>
        <v>0</v>
      </c>
      <c r="P126" s="24"/>
      <c r="Q126" s="13">
        <f>IF(P126="",0,IF(P126="優勝",[2]点数換算表!$B$6,IF(P126="準優勝",[2]点数換算表!$C$6,IF(P126="ベスト4",[2]点数換算表!$D$6,IF(P126="ベスト8",[2]点数換算表!$E$6,IF(P126="ベスト16",[2]点数換算表!$F$6,IF(P126="ベスト32",[2]点数換算表!$G$6,"")))))))</f>
        <v>0</v>
      </c>
      <c r="R126" s="15"/>
      <c r="S126" s="13">
        <f>IF(R126="",0,IF(R126="優勝",[2]点数換算表!$B$7,IF(R126="準優勝",[2]点数換算表!$C$7,IF(R126="ベスト4",[2]点数換算表!$D$7,IF(R126="ベスト8",[2]点数換算表!$E$7,[2]点数換算表!$F$7)))))</f>
        <v>0</v>
      </c>
      <c r="T126" s="15"/>
      <c r="U126" s="13">
        <f>IF(T126="",0,IF(T126="優勝",[2]点数換算表!$B$8,IF(T126="準優勝",[2]点数換算表!$C$8,IF(T126="ベスト4",[2]点数換算表!$D$8,IF(T126="ベスト8",[2]点数換算表!$E$8,[2]点数換算表!$F$8)))))</f>
        <v>0</v>
      </c>
      <c r="V126" s="15"/>
      <c r="W126" s="13">
        <f>IF(V126="",0,IF(V126="優勝",[2]点数換算表!$B$13,IF(V126="準優勝",[2]点数換算表!$C$13,IF(V126="ベスト4",[2]点数換算表!$D$13,[2]点数換算表!$E$13))))</f>
        <v>0</v>
      </c>
      <c r="X126" s="15"/>
      <c r="Y126" s="13">
        <f>IF(X126="",0,IF(X126="優勝",[2]点数換算表!$B$14,IF(X126="準優勝",[2]点数換算表!$C$14,IF(X126="ベスト4",[2]点数換算表!$D$14,[2]点数換算表!$E$14))))</f>
        <v>0</v>
      </c>
      <c r="Z126" s="24"/>
      <c r="AA126" s="13">
        <f>IF(Z126="",0,IF(Z126="優勝",[2]点数換算表!$B$15,IF(Z126="準優勝",[2]点数換算表!$C$15,IF(Z126="ベスト4",[2]点数換算表!$D$15,IF(Z126="ベスト8",[2]点数換算表!$E$15,IF(Z126="ベスト16",[2]点数換算表!$F$15,""))))))</f>
        <v>0</v>
      </c>
      <c r="AB126" s="24"/>
      <c r="AC126" s="13">
        <f>IF(AB126="",0,IF(AB126="優勝",[2]点数換算表!$B$16,IF(AB126="準優勝",[2]点数換算表!$C$16,IF(AB126="ベスト4",[2]点数換算表!$D$16,IF(AB126="ベスト8",[2]点数換算表!$E$16,IF(AB126="ベスト16",[2]点数換算表!$F$16,IF(AB126="ベスト32",[2]点数換算表!$G$16,"")))))))</f>
        <v>0</v>
      </c>
      <c r="AD126" s="24"/>
      <c r="AE126" s="13">
        <f>IF(AD126="",0,IF(AD126="優勝",[2]点数換算表!$B$17,IF(AD126="準優勝",[2]点数換算表!$C$17,IF(AD126="ベスト4",[2]点数換算表!$D$17,IF(AD126="ベスト8",[2]点数換算表!$E$17,IF(AD126="ベスト16",[2]点数換算表!$F$17,IF(AD126="ベスト32",[2]点数換算表!$G$17,"")))))))</f>
        <v>0</v>
      </c>
      <c r="AF126" s="15"/>
      <c r="AG126" s="13">
        <f>IF(AF126="",0,IF(AF126="優勝",[2]点数換算表!$B$18,IF(AF126="準優勝",[2]点数換算表!$C$18,IF(AF126="ベスト4",[2]点数換算表!$D$18,IF(AF126="ベスト8",[2]点数換算表!$E$18,[2]点数換算表!$F$18)))))</f>
        <v>0</v>
      </c>
      <c r="AH126" s="15"/>
      <c r="AI126" s="13">
        <f>IF(AH126="",0,IF(AH126="優勝",[2]点数換算表!$B$19,IF(AH126="準優勝",[2]点数換算表!$C$19,IF(AH126="ベスト4",[2]点数換算表!$D$19,IF(AH126="ベスト8",[2]点数換算表!$E$19,[2]点数換算表!$F$19)))))</f>
        <v>0</v>
      </c>
    </row>
    <row r="127" spans="1:35">
      <c r="A127" s="13">
        <v>124</v>
      </c>
      <c r="B127" s="24" t="s">
        <v>416</v>
      </c>
      <c r="C127" s="24" t="s">
        <v>402</v>
      </c>
      <c r="D127" s="24">
        <v>1</v>
      </c>
      <c r="E127" s="22" t="s">
        <v>389</v>
      </c>
      <c r="F127" s="26" t="s">
        <v>539</v>
      </c>
      <c r="G127" s="13">
        <f t="shared" si="3"/>
        <v>40</v>
      </c>
      <c r="H127" s="15"/>
      <c r="I127" s="13">
        <f>IF(H127="",0,IF(H127="優勝",[2]点数換算表!$B$2,IF(H127="準優勝",[2]点数換算表!$C$2,IF(H127="ベスト4",[2]点数換算表!$D$2,[2]点数換算表!$E$2))))</f>
        <v>0</v>
      </c>
      <c r="J127" s="15"/>
      <c r="K127" s="13">
        <f>IF(J127="",0,IF(J127="優勝",[2]点数換算表!$B$3,IF(J127="準優勝",[2]点数換算表!$C$3,IF(J127="ベスト4",[2]点数換算表!$D$3,[2]点数換算表!$E$3))))</f>
        <v>0</v>
      </c>
      <c r="L127" s="24" t="s">
        <v>9</v>
      </c>
      <c r="M127" s="13">
        <f>IF(L127="",0,IF(L127="優勝",[2]点数換算表!$B$4,IF(L127="準優勝",[2]点数換算表!$C$4,IF(L127="ベスト4",[2]点数換算表!$D$4,IF(L127="ベスト8",[2]点数換算表!$E$4,IF(L127="ベスト16",[2]点数換算表!$F$4,""))))))</f>
        <v>40</v>
      </c>
      <c r="N127" s="24"/>
      <c r="O127" s="13">
        <f>IF(N127="",0,IF(N127="優勝",[2]点数換算表!$B$5,IF(N127="準優勝",[2]点数換算表!$C$5,IF(N127="ベスト4",[2]点数換算表!$D$5,IF(N127="ベスト8",[2]点数換算表!$E$5,IF(N127="ベスト16",[2]点数換算表!$F$5,IF(N127="ベスト32",[2]点数換算表!$G$5,"")))))))</f>
        <v>0</v>
      </c>
      <c r="P127" s="24"/>
      <c r="Q127" s="13">
        <f>IF(P127="",0,IF(P127="優勝",[2]点数換算表!$B$6,IF(P127="準優勝",[2]点数換算表!$C$6,IF(P127="ベスト4",[2]点数換算表!$D$6,IF(P127="ベスト8",[2]点数換算表!$E$6,IF(P127="ベスト16",[2]点数換算表!$F$6,IF(P127="ベスト32",[2]点数換算表!$G$6,"")))))))</f>
        <v>0</v>
      </c>
      <c r="R127" s="15"/>
      <c r="S127" s="13">
        <f>IF(R127="",0,IF(R127="優勝",[2]点数換算表!$B$7,IF(R127="準優勝",[2]点数換算表!$C$7,IF(R127="ベスト4",[2]点数換算表!$D$7,IF(R127="ベスト8",[2]点数換算表!$E$7,[2]点数換算表!$F$7)))))</f>
        <v>0</v>
      </c>
      <c r="T127" s="15"/>
      <c r="U127" s="13">
        <f>IF(T127="",0,IF(T127="優勝",[2]点数換算表!$B$8,IF(T127="準優勝",[2]点数換算表!$C$8,IF(T127="ベスト4",[2]点数換算表!$D$8,IF(T127="ベスト8",[2]点数換算表!$E$8,[2]点数換算表!$F$8)))))</f>
        <v>0</v>
      </c>
      <c r="V127" s="15"/>
      <c r="W127" s="13">
        <f>IF(V127="",0,IF(V127="優勝",[2]点数換算表!$B$13,IF(V127="準優勝",[2]点数換算表!$C$13,IF(V127="ベスト4",[2]点数換算表!$D$13,[2]点数換算表!$E$13))))</f>
        <v>0</v>
      </c>
      <c r="X127" s="15"/>
      <c r="Y127" s="13">
        <f>IF(X127="",0,IF(X127="優勝",[2]点数換算表!$B$14,IF(X127="準優勝",[2]点数換算表!$C$14,IF(X127="ベスト4",[2]点数換算表!$D$14,[2]点数換算表!$E$14))))</f>
        <v>0</v>
      </c>
      <c r="Z127" s="24"/>
      <c r="AA127" s="13">
        <f>IF(Z127="",0,IF(Z127="優勝",[2]点数換算表!$B$15,IF(Z127="準優勝",[2]点数換算表!$C$15,IF(Z127="ベスト4",[2]点数換算表!$D$15,IF(Z127="ベスト8",[2]点数換算表!$E$15,IF(Z127="ベスト16",[2]点数換算表!$F$15,""))))))</f>
        <v>0</v>
      </c>
      <c r="AB127" s="24"/>
      <c r="AC127" s="13">
        <f>IF(AB127="",0,IF(AB127="優勝",[2]点数換算表!$B$16,IF(AB127="準優勝",[2]点数換算表!$C$16,IF(AB127="ベスト4",[2]点数換算表!$D$16,IF(AB127="ベスト8",[2]点数換算表!$E$16,IF(AB127="ベスト16",[2]点数換算表!$F$16,IF(AB127="ベスト32",[2]点数換算表!$G$16,"")))))))</f>
        <v>0</v>
      </c>
      <c r="AD127" s="24"/>
      <c r="AE127" s="13">
        <f>IF(AD127="",0,IF(AD127="優勝",[2]点数換算表!$B$17,IF(AD127="準優勝",[2]点数換算表!$C$17,IF(AD127="ベスト4",[2]点数換算表!$D$17,IF(AD127="ベスト8",[2]点数換算表!$E$17,IF(AD127="ベスト16",[2]点数換算表!$F$17,IF(AD127="ベスト32",[2]点数換算表!$G$17,"")))))))</f>
        <v>0</v>
      </c>
      <c r="AF127" s="15"/>
      <c r="AG127" s="13">
        <f>IF(AF127="",0,IF(AF127="優勝",[2]点数換算表!$B$18,IF(AF127="準優勝",[2]点数換算表!$C$18,IF(AF127="ベスト4",[2]点数換算表!$D$18,IF(AF127="ベスト8",[2]点数換算表!$E$18,[2]点数換算表!$F$18)))))</f>
        <v>0</v>
      </c>
      <c r="AH127" s="15"/>
      <c r="AI127" s="13">
        <f>IF(AH127="",0,IF(AH127="優勝",[2]点数換算表!$B$19,IF(AH127="準優勝",[2]点数換算表!$C$19,IF(AH127="ベスト4",[2]点数換算表!$D$19,IF(AH127="ベスト8",[2]点数換算表!$E$19,[2]点数換算表!$F$19)))))</f>
        <v>0</v>
      </c>
    </row>
    <row r="128" spans="1:35">
      <c r="A128" s="13">
        <v>125</v>
      </c>
      <c r="B128" s="24" t="s">
        <v>510</v>
      </c>
      <c r="C128" s="24" t="s">
        <v>466</v>
      </c>
      <c r="D128" s="24">
        <v>1</v>
      </c>
      <c r="E128" s="25" t="s">
        <v>467</v>
      </c>
      <c r="F128" s="26" t="s">
        <v>539</v>
      </c>
      <c r="G128" s="13">
        <f t="shared" si="3"/>
        <v>40</v>
      </c>
      <c r="H128" s="15"/>
      <c r="I128" s="13">
        <f>IF(H128="",0,IF(H128="優勝",[2]点数換算表!$B$2,IF(H128="準優勝",[2]点数換算表!$C$2,IF(H128="ベスト4",[2]点数換算表!$D$2,[2]点数換算表!$E$2))))</f>
        <v>0</v>
      </c>
      <c r="J128" s="15"/>
      <c r="K128" s="13">
        <f>IF(J128="",0,IF(J128="優勝",[2]点数換算表!$B$3,IF(J128="準優勝",[2]点数換算表!$C$3,IF(J128="ベスト4",[2]点数換算表!$D$3,[2]点数換算表!$E$3))))</f>
        <v>0</v>
      </c>
      <c r="L128" s="24" t="s">
        <v>9</v>
      </c>
      <c r="M128" s="13">
        <f>IF(L128="",0,IF(L128="優勝",[2]点数換算表!$B$4,IF(L128="準優勝",[2]点数換算表!$C$4,IF(L128="ベスト4",[2]点数換算表!$D$4,IF(L128="ベスト8",[2]点数換算表!$E$4,IF(L128="ベスト16",[2]点数換算表!$F$4,""))))))</f>
        <v>40</v>
      </c>
      <c r="N128" s="24"/>
      <c r="O128" s="13">
        <f>IF(N128="",0,IF(N128="優勝",[2]点数換算表!$B$5,IF(N128="準優勝",[2]点数換算表!$C$5,IF(N128="ベスト4",[2]点数換算表!$D$5,IF(N128="ベスト8",[2]点数換算表!$E$5,IF(N128="ベスト16",[2]点数換算表!$F$5,IF(N128="ベスト32",[2]点数換算表!$G$5,"")))))))</f>
        <v>0</v>
      </c>
      <c r="P128" s="24"/>
      <c r="Q128" s="13">
        <f>IF(P128="",0,IF(P128="優勝",[2]点数換算表!$B$6,IF(P128="準優勝",[2]点数換算表!$C$6,IF(P128="ベスト4",[2]点数換算表!$D$6,IF(P128="ベスト8",[2]点数換算表!$E$6,IF(P128="ベスト16",[2]点数換算表!$F$6,IF(P128="ベスト32",[2]点数換算表!$G$6,"")))))))</f>
        <v>0</v>
      </c>
      <c r="R128" s="15"/>
      <c r="S128" s="13">
        <f>IF(R128="",0,IF(R128="優勝",[2]点数換算表!$B$7,IF(R128="準優勝",[2]点数換算表!$C$7,IF(R128="ベスト4",[2]点数換算表!$D$7,IF(R128="ベスト8",[2]点数換算表!$E$7,[2]点数換算表!$F$7)))))</f>
        <v>0</v>
      </c>
      <c r="T128" s="15"/>
      <c r="U128" s="13">
        <f>IF(T128="",0,IF(T128="優勝",[2]点数換算表!$B$8,IF(T128="準優勝",[2]点数換算表!$C$8,IF(T128="ベスト4",[2]点数換算表!$D$8,IF(T128="ベスト8",[2]点数換算表!$E$8,[2]点数換算表!$F$8)))))</f>
        <v>0</v>
      </c>
      <c r="V128" s="15"/>
      <c r="W128" s="13">
        <f>IF(V128="",0,IF(V128="優勝",[2]点数換算表!$B$13,IF(V128="準優勝",[2]点数換算表!$C$13,IF(V128="ベスト4",[2]点数換算表!$D$13,[2]点数換算表!$E$13))))</f>
        <v>0</v>
      </c>
      <c r="X128" s="15"/>
      <c r="Y128" s="13">
        <f>IF(X128="",0,IF(X128="優勝",[2]点数換算表!$B$14,IF(X128="準優勝",[2]点数換算表!$C$14,IF(X128="ベスト4",[2]点数換算表!$D$14,[2]点数換算表!$E$14))))</f>
        <v>0</v>
      </c>
      <c r="Z128" s="24"/>
      <c r="AA128" s="13">
        <f>IF(Z128="",0,IF(Z128="優勝",[2]点数換算表!$B$15,IF(Z128="準優勝",[2]点数換算表!$C$15,IF(Z128="ベスト4",[2]点数換算表!$D$15,IF(Z128="ベスト8",[2]点数換算表!$E$15,IF(Z128="ベスト16",[2]点数換算表!$F$15,""))))))</f>
        <v>0</v>
      </c>
      <c r="AB128" s="24"/>
      <c r="AC128" s="13">
        <f>IF(AB128="",0,IF(AB128="優勝",[2]点数換算表!$B$16,IF(AB128="準優勝",[2]点数換算表!$C$16,IF(AB128="ベスト4",[2]点数換算表!$D$16,IF(AB128="ベスト8",[2]点数換算表!$E$16,IF(AB128="ベスト16",[2]点数換算表!$F$16,IF(AB128="ベスト32",[2]点数換算表!$G$16,"")))))))</f>
        <v>0</v>
      </c>
      <c r="AD128" s="24"/>
      <c r="AE128" s="13">
        <f>IF(AD128="",0,IF(AD128="優勝",[2]点数換算表!$B$17,IF(AD128="準優勝",[2]点数換算表!$C$17,IF(AD128="ベスト4",[2]点数換算表!$D$17,IF(AD128="ベスト8",[2]点数換算表!$E$17,IF(AD128="ベスト16",[2]点数換算表!$F$17,IF(AD128="ベスト32",[2]点数換算表!$G$17,"")))))))</f>
        <v>0</v>
      </c>
      <c r="AF128" s="15"/>
      <c r="AG128" s="13">
        <f>IF(AF128="",0,IF(AF128="優勝",[2]点数換算表!$B$18,IF(AF128="準優勝",[2]点数換算表!$C$18,IF(AF128="ベスト4",[2]点数換算表!$D$18,IF(AF128="ベスト8",[2]点数換算表!$E$18,[2]点数換算表!$F$18)))))</f>
        <v>0</v>
      </c>
      <c r="AH128" s="15"/>
      <c r="AI128" s="13">
        <f>IF(AH128="",0,IF(AH128="優勝",[2]点数換算表!$B$19,IF(AH128="準優勝",[2]点数換算表!$C$19,IF(AH128="ベスト4",[2]点数換算表!$D$19,IF(AH128="ベスト8",[2]点数換算表!$E$19,[2]点数換算表!$F$19)))))</f>
        <v>0</v>
      </c>
    </row>
    <row r="129" spans="1:35">
      <c r="A129" s="13">
        <v>126</v>
      </c>
      <c r="B129" s="24" t="s">
        <v>489</v>
      </c>
      <c r="C129" s="24" t="s">
        <v>466</v>
      </c>
      <c r="D129" s="24">
        <v>1</v>
      </c>
      <c r="E129" s="25" t="s">
        <v>467</v>
      </c>
      <c r="F129" s="26" t="s">
        <v>539</v>
      </c>
      <c r="G129" s="13">
        <f t="shared" si="3"/>
        <v>40</v>
      </c>
      <c r="H129" s="15"/>
      <c r="I129" s="13">
        <f>IF(H129="",0,IF(H129="優勝",[2]点数換算表!$B$2,IF(H129="準優勝",[2]点数換算表!$C$2,IF(H129="ベスト4",[2]点数換算表!$D$2,[2]点数換算表!$E$2))))</f>
        <v>0</v>
      </c>
      <c r="J129" s="15"/>
      <c r="K129" s="13">
        <f>IF(J129="",0,IF(J129="優勝",[2]点数換算表!$B$3,IF(J129="準優勝",[2]点数換算表!$C$3,IF(J129="ベスト4",[2]点数換算表!$D$3,[2]点数換算表!$E$3))))</f>
        <v>0</v>
      </c>
      <c r="L129" s="24" t="s">
        <v>9</v>
      </c>
      <c r="M129" s="13">
        <f>IF(L129="",0,IF(L129="優勝",[2]点数換算表!$B$4,IF(L129="準優勝",[2]点数換算表!$C$4,IF(L129="ベスト4",[2]点数換算表!$D$4,IF(L129="ベスト8",[2]点数換算表!$E$4,IF(L129="ベスト16",[2]点数換算表!$F$4,""))))))</f>
        <v>40</v>
      </c>
      <c r="N129" s="24"/>
      <c r="O129" s="13">
        <f>IF(N129="",0,IF(N129="優勝",[2]点数換算表!$B$5,IF(N129="準優勝",[2]点数換算表!$C$5,IF(N129="ベスト4",[2]点数換算表!$D$5,IF(N129="ベスト8",[2]点数換算表!$E$5,IF(N129="ベスト16",[2]点数換算表!$F$5,IF(N129="ベスト32",[2]点数換算表!$G$5,"")))))))</f>
        <v>0</v>
      </c>
      <c r="P129" s="24"/>
      <c r="Q129" s="13">
        <f>IF(P129="",0,IF(P129="優勝",[2]点数換算表!$B$6,IF(P129="準優勝",[2]点数換算表!$C$6,IF(P129="ベスト4",[2]点数換算表!$D$6,IF(P129="ベスト8",[2]点数換算表!$E$6,IF(P129="ベスト16",[2]点数換算表!$F$6,IF(P129="ベスト32",[2]点数換算表!$G$6,"")))))))</f>
        <v>0</v>
      </c>
      <c r="R129" s="15"/>
      <c r="S129" s="13">
        <f>IF(R129="",0,IF(R129="優勝",[2]点数換算表!$B$7,IF(R129="準優勝",[2]点数換算表!$C$7,IF(R129="ベスト4",[2]点数換算表!$D$7,IF(R129="ベスト8",[2]点数換算表!$E$7,[2]点数換算表!$F$7)))))</f>
        <v>0</v>
      </c>
      <c r="T129" s="15"/>
      <c r="U129" s="13">
        <f>IF(T129="",0,IF(T129="優勝",[2]点数換算表!$B$8,IF(T129="準優勝",[2]点数換算表!$C$8,IF(T129="ベスト4",[2]点数換算表!$D$8,IF(T129="ベスト8",[2]点数換算表!$E$8,[2]点数換算表!$F$8)))))</f>
        <v>0</v>
      </c>
      <c r="V129" s="15"/>
      <c r="W129" s="13">
        <f>IF(V129="",0,IF(V129="優勝",[2]点数換算表!$B$13,IF(V129="準優勝",[2]点数換算表!$C$13,IF(V129="ベスト4",[2]点数換算表!$D$13,[2]点数換算表!$E$13))))</f>
        <v>0</v>
      </c>
      <c r="X129" s="15"/>
      <c r="Y129" s="13">
        <f>IF(X129="",0,IF(X129="優勝",[2]点数換算表!$B$14,IF(X129="準優勝",[2]点数換算表!$C$14,IF(X129="ベスト4",[2]点数換算表!$D$14,[2]点数換算表!$E$14))))</f>
        <v>0</v>
      </c>
      <c r="Z129" s="24"/>
      <c r="AA129" s="13">
        <f>IF(Z129="",0,IF(Z129="優勝",[2]点数換算表!$B$15,IF(Z129="準優勝",[2]点数換算表!$C$15,IF(Z129="ベスト4",[2]点数換算表!$D$15,IF(Z129="ベスト8",[2]点数換算表!$E$15,IF(Z129="ベスト16",[2]点数換算表!$F$15,""))))))</f>
        <v>0</v>
      </c>
      <c r="AB129" s="24"/>
      <c r="AC129" s="13">
        <f>IF(AB129="",0,IF(AB129="優勝",[2]点数換算表!$B$16,IF(AB129="準優勝",[2]点数換算表!$C$16,IF(AB129="ベスト4",[2]点数換算表!$D$16,IF(AB129="ベスト8",[2]点数換算表!$E$16,IF(AB129="ベスト16",[2]点数換算表!$F$16,IF(AB129="ベスト32",[2]点数換算表!$G$16,"")))))))</f>
        <v>0</v>
      </c>
      <c r="AD129" s="24"/>
      <c r="AE129" s="13">
        <f>IF(AD129="",0,IF(AD129="優勝",[2]点数換算表!$B$17,IF(AD129="準優勝",[2]点数換算表!$C$17,IF(AD129="ベスト4",[2]点数換算表!$D$17,IF(AD129="ベスト8",[2]点数換算表!$E$17,IF(AD129="ベスト16",[2]点数換算表!$F$17,IF(AD129="ベスト32",[2]点数換算表!$G$17,"")))))))</f>
        <v>0</v>
      </c>
      <c r="AF129" s="15"/>
      <c r="AG129" s="13">
        <f>IF(AF129="",0,IF(AF129="優勝",[2]点数換算表!$B$18,IF(AF129="準優勝",[2]点数換算表!$C$18,IF(AF129="ベスト4",[2]点数換算表!$D$18,IF(AF129="ベスト8",[2]点数換算表!$E$18,[2]点数換算表!$F$18)))))</f>
        <v>0</v>
      </c>
      <c r="AH129" s="15"/>
      <c r="AI129" s="13">
        <f>IF(AH129="",0,IF(AH129="優勝",[2]点数換算表!$B$19,IF(AH129="準優勝",[2]点数換算表!$C$19,IF(AH129="ベスト4",[2]点数換算表!$D$19,IF(AH129="ベスト8",[2]点数換算表!$E$19,[2]点数換算表!$F$19)))))</f>
        <v>0</v>
      </c>
    </row>
    <row r="130" spans="1:35">
      <c r="A130" s="13">
        <v>127</v>
      </c>
      <c r="B130" s="24" t="s">
        <v>492</v>
      </c>
      <c r="C130" s="24" t="s">
        <v>471</v>
      </c>
      <c r="D130" s="24">
        <v>1</v>
      </c>
      <c r="E130" s="25" t="s">
        <v>467</v>
      </c>
      <c r="F130" s="26" t="s">
        <v>539</v>
      </c>
      <c r="G130" s="13">
        <f t="shared" si="3"/>
        <v>40</v>
      </c>
      <c r="H130" s="15"/>
      <c r="I130" s="13">
        <f>IF(H130="",0,IF(H130="優勝",[2]点数換算表!$B$2,IF(H130="準優勝",[2]点数換算表!$C$2,IF(H130="ベスト4",[2]点数換算表!$D$2,[2]点数換算表!$E$2))))</f>
        <v>0</v>
      </c>
      <c r="J130" s="15"/>
      <c r="K130" s="13">
        <f>IF(J130="",0,IF(J130="優勝",[2]点数換算表!$B$3,IF(J130="準優勝",[2]点数換算表!$C$3,IF(J130="ベスト4",[2]点数換算表!$D$3,[2]点数換算表!$E$3))))</f>
        <v>0</v>
      </c>
      <c r="L130" s="24" t="s">
        <v>9</v>
      </c>
      <c r="M130" s="13">
        <f>IF(L130="",0,IF(L130="優勝",[2]点数換算表!$B$4,IF(L130="準優勝",[2]点数換算表!$C$4,IF(L130="ベスト4",[2]点数換算表!$D$4,IF(L130="ベスト8",[2]点数換算表!$E$4,IF(L130="ベスト16",[2]点数換算表!$F$4,""))))))</f>
        <v>40</v>
      </c>
      <c r="N130" s="24"/>
      <c r="O130" s="13">
        <f>IF(N130="",0,IF(N130="優勝",[2]点数換算表!$B$5,IF(N130="準優勝",[2]点数換算表!$C$5,IF(N130="ベスト4",[2]点数換算表!$D$5,IF(N130="ベスト8",[2]点数換算表!$E$5,IF(N130="ベスト16",[2]点数換算表!$F$5,IF(N130="ベスト32",[2]点数換算表!$G$5,"")))))))</f>
        <v>0</v>
      </c>
      <c r="P130" s="24"/>
      <c r="Q130" s="13">
        <f>IF(P130="",0,IF(P130="優勝",[2]点数換算表!$B$6,IF(P130="準優勝",[2]点数換算表!$C$6,IF(P130="ベスト4",[2]点数換算表!$D$6,IF(P130="ベスト8",[2]点数換算表!$E$6,IF(P130="ベスト16",[2]点数換算表!$F$6,IF(P130="ベスト32",[2]点数換算表!$G$6,"")))))))</f>
        <v>0</v>
      </c>
      <c r="R130" s="15"/>
      <c r="S130" s="13">
        <f>IF(R130="",0,IF(R130="優勝",[2]点数換算表!$B$7,IF(R130="準優勝",[2]点数換算表!$C$7,IF(R130="ベスト4",[2]点数換算表!$D$7,IF(R130="ベスト8",[2]点数換算表!$E$7,[2]点数換算表!$F$7)))))</f>
        <v>0</v>
      </c>
      <c r="T130" s="15"/>
      <c r="U130" s="13">
        <f>IF(T130="",0,IF(T130="優勝",[2]点数換算表!$B$8,IF(T130="準優勝",[2]点数換算表!$C$8,IF(T130="ベスト4",[2]点数換算表!$D$8,IF(T130="ベスト8",[2]点数換算表!$E$8,[2]点数換算表!$F$8)))))</f>
        <v>0</v>
      </c>
      <c r="V130" s="15"/>
      <c r="W130" s="13">
        <f>IF(V130="",0,IF(V130="優勝",[2]点数換算表!$B$13,IF(V130="準優勝",[2]点数換算表!$C$13,IF(V130="ベスト4",[2]点数換算表!$D$13,[2]点数換算表!$E$13))))</f>
        <v>0</v>
      </c>
      <c r="X130" s="15"/>
      <c r="Y130" s="13">
        <f>IF(X130="",0,IF(X130="優勝",[2]点数換算表!$B$14,IF(X130="準優勝",[2]点数換算表!$C$14,IF(X130="ベスト4",[2]点数換算表!$D$14,[2]点数換算表!$E$14))))</f>
        <v>0</v>
      </c>
      <c r="Z130" s="24"/>
      <c r="AA130" s="13">
        <f>IF(Z130="",0,IF(Z130="優勝",[2]点数換算表!$B$15,IF(Z130="準優勝",[2]点数換算表!$C$15,IF(Z130="ベスト4",[2]点数換算表!$D$15,IF(Z130="ベスト8",[2]点数換算表!$E$15,IF(Z130="ベスト16",[2]点数換算表!$F$15,""))))))</f>
        <v>0</v>
      </c>
      <c r="AB130" s="24"/>
      <c r="AC130" s="13">
        <f>IF(AB130="",0,IF(AB130="優勝",[2]点数換算表!$B$16,IF(AB130="準優勝",[2]点数換算表!$C$16,IF(AB130="ベスト4",[2]点数換算表!$D$16,IF(AB130="ベスト8",[2]点数換算表!$E$16,IF(AB130="ベスト16",[2]点数換算表!$F$16,IF(AB130="ベスト32",[2]点数換算表!$G$16,"")))))))</f>
        <v>0</v>
      </c>
      <c r="AD130" s="24"/>
      <c r="AE130" s="13">
        <f>IF(AD130="",0,IF(AD130="優勝",[2]点数換算表!$B$17,IF(AD130="準優勝",[2]点数換算表!$C$17,IF(AD130="ベスト4",[2]点数換算表!$D$17,IF(AD130="ベスト8",[2]点数換算表!$E$17,IF(AD130="ベスト16",[2]点数換算表!$F$17,IF(AD130="ベスト32",[2]点数換算表!$G$17,"")))))))</f>
        <v>0</v>
      </c>
      <c r="AF130" s="15"/>
      <c r="AG130" s="13">
        <f>IF(AF130="",0,IF(AF130="優勝",[2]点数換算表!$B$18,IF(AF130="準優勝",[2]点数換算表!$C$18,IF(AF130="ベスト4",[2]点数換算表!$D$18,IF(AF130="ベスト8",[2]点数換算表!$E$18,[2]点数換算表!$F$18)))))</f>
        <v>0</v>
      </c>
      <c r="AH130" s="15"/>
      <c r="AI130" s="13">
        <f>IF(AH130="",0,IF(AH130="優勝",[2]点数換算表!$B$19,IF(AH130="準優勝",[2]点数換算表!$C$19,IF(AH130="ベスト4",[2]点数換算表!$D$19,IF(AH130="ベスト8",[2]点数換算表!$E$19,[2]点数換算表!$F$19)))))</f>
        <v>0</v>
      </c>
    </row>
    <row r="131" spans="1:35">
      <c r="A131" s="13">
        <v>128</v>
      </c>
      <c r="B131" s="24" t="s">
        <v>580</v>
      </c>
      <c r="C131" s="24" t="s">
        <v>560</v>
      </c>
      <c r="D131" s="24">
        <v>3</v>
      </c>
      <c r="E131" s="18" t="s">
        <v>179</v>
      </c>
      <c r="F131" s="27" t="s">
        <v>540</v>
      </c>
      <c r="G131" s="13">
        <f t="shared" si="3"/>
        <v>40</v>
      </c>
      <c r="H131" s="15"/>
      <c r="I131" s="13">
        <f>IF(H131="",0,IF(H131="優勝",[2]点数換算表!$B$2,IF(H131="準優勝",[2]点数換算表!$C$2,IF(H131="ベスト4",[2]点数換算表!$D$2,[2]点数換算表!$E$2))))</f>
        <v>0</v>
      </c>
      <c r="J131" s="15"/>
      <c r="K131" s="13">
        <f>IF(J131="",0,IF(J131="優勝",[2]点数換算表!$B$3,IF(J131="準優勝",[2]点数換算表!$C$3,IF(J131="ベスト4",[2]点数換算表!$D$3,[2]点数換算表!$E$3))))</f>
        <v>0</v>
      </c>
      <c r="L131" s="24" t="s">
        <v>9</v>
      </c>
      <c r="M131" s="13">
        <f>IF(L131="",0,IF(L131="優勝",[2]点数換算表!$B$4,IF(L131="準優勝",[2]点数換算表!$C$4,IF(L131="ベスト4",[2]点数換算表!$D$4,IF(L131="ベスト8",[2]点数換算表!$E$4,IF(L131="ベスト16",[2]点数換算表!$F$4,""))))))</f>
        <v>40</v>
      </c>
      <c r="N131" s="24"/>
      <c r="O131" s="13">
        <f>IF(N131="",0,IF(N131="優勝",[2]点数換算表!$B$5,IF(N131="準優勝",[2]点数換算表!$C$5,IF(N131="ベスト4",[2]点数換算表!$D$5,IF(N131="ベスト8",[2]点数換算表!$E$5,IF(N131="ベスト16",[2]点数換算表!$F$5,IF(N131="ベスト32",[2]点数換算表!$G$5,"")))))))</f>
        <v>0</v>
      </c>
      <c r="P131" s="24"/>
      <c r="Q131" s="13">
        <f>IF(P131="",0,IF(P131="優勝",[2]点数換算表!$B$6,IF(P131="準優勝",[2]点数換算表!$C$6,IF(P131="ベスト4",[2]点数換算表!$D$6,IF(P131="ベスト8",[2]点数換算表!$E$6,IF(P131="ベスト16",[2]点数換算表!$F$6,IF(P131="ベスト32",[2]点数換算表!$G$6,"")))))))</f>
        <v>0</v>
      </c>
      <c r="R131" s="15"/>
      <c r="S131" s="13">
        <f>IF(R131="",0,IF(R131="優勝",[2]点数換算表!$B$7,IF(R131="準優勝",[2]点数換算表!$C$7,IF(R131="ベスト4",[2]点数換算表!$D$7,IF(R131="ベスト8",[2]点数換算表!$E$7,[2]点数換算表!$F$7)))))</f>
        <v>0</v>
      </c>
      <c r="T131" s="15"/>
      <c r="U131" s="13">
        <f>IF(T131="",0,IF(T131="優勝",[2]点数換算表!$B$8,IF(T131="準優勝",[2]点数換算表!$C$8,IF(T131="ベスト4",[2]点数換算表!$D$8,IF(T131="ベスト8",[2]点数換算表!$E$8,[2]点数換算表!$F$8)))))</f>
        <v>0</v>
      </c>
      <c r="V131" s="15"/>
      <c r="W131" s="13">
        <f>IF(V131="",0,IF(V131="優勝",[2]点数換算表!$B$13,IF(V131="準優勝",[2]点数換算表!$C$13,IF(V131="ベスト4",[2]点数換算表!$D$13,[2]点数換算表!$E$13))))</f>
        <v>0</v>
      </c>
      <c r="X131" s="15"/>
      <c r="Y131" s="13">
        <f>IF(X131="",0,IF(X131="優勝",[2]点数換算表!$B$14,IF(X131="準優勝",[2]点数換算表!$C$14,IF(X131="ベスト4",[2]点数換算表!$D$14,[2]点数換算表!$E$14))))</f>
        <v>0</v>
      </c>
      <c r="Z131" s="24"/>
      <c r="AA131" s="13">
        <f>IF(Z131="",0,IF(Z131="優勝",[2]点数換算表!$B$15,IF(Z131="準優勝",[2]点数換算表!$C$15,IF(Z131="ベスト4",[2]点数換算表!$D$15,IF(Z131="ベスト8",[2]点数換算表!$E$15,IF(Z131="ベスト16",[2]点数換算表!$F$15,""))))))</f>
        <v>0</v>
      </c>
      <c r="AB131" s="24"/>
      <c r="AC131" s="13">
        <f>IF(AB131="",0,IF(AB131="優勝",[2]点数換算表!$B$16,IF(AB131="準優勝",[2]点数換算表!$C$16,IF(AB131="ベスト4",[2]点数換算表!$D$16,IF(AB131="ベスト8",[2]点数換算表!$E$16,IF(AB131="ベスト16",[2]点数換算表!$F$16,IF(AB131="ベスト32",[2]点数換算表!$G$16,"")))))))</f>
        <v>0</v>
      </c>
      <c r="AD131" s="24"/>
      <c r="AE131" s="13">
        <f>IF(AD131="",0,IF(AD131="優勝",[2]点数換算表!$B$17,IF(AD131="準優勝",[2]点数換算表!$C$17,IF(AD131="ベスト4",[2]点数換算表!$D$17,IF(AD131="ベスト8",[2]点数換算表!$E$17,IF(AD131="ベスト16",[2]点数換算表!$F$17,IF(AD131="ベスト32",[2]点数換算表!$G$17,"")))))))</f>
        <v>0</v>
      </c>
      <c r="AF131" s="15"/>
      <c r="AG131" s="13">
        <f>IF(AF131="",0,IF(AF131="優勝",[2]点数換算表!$B$18,IF(AF131="準優勝",[2]点数換算表!$C$18,IF(AF131="ベスト4",[2]点数換算表!$D$18,IF(AF131="ベスト8",[2]点数換算表!$E$18,[2]点数換算表!$F$18)))))</f>
        <v>0</v>
      </c>
      <c r="AH131" s="15"/>
      <c r="AI131" s="13">
        <f>IF(AH131="",0,IF(AH131="優勝",[2]点数換算表!$B$19,IF(AH131="準優勝",[2]点数換算表!$C$19,IF(AH131="ベスト4",[2]点数換算表!$D$19,IF(AH131="ベスト8",[2]点数換算表!$E$19,[2]点数換算表!$F$19)))))</f>
        <v>0</v>
      </c>
    </row>
    <row r="132" spans="1:35">
      <c r="A132" s="13">
        <v>129</v>
      </c>
      <c r="B132" s="24" t="s">
        <v>581</v>
      </c>
      <c r="C132" s="24" t="s">
        <v>560</v>
      </c>
      <c r="D132" s="24">
        <v>2</v>
      </c>
      <c r="E132" s="18" t="s">
        <v>179</v>
      </c>
      <c r="F132" s="27" t="s">
        <v>540</v>
      </c>
      <c r="G132" s="13">
        <f t="shared" si="3"/>
        <v>40</v>
      </c>
      <c r="H132" s="15"/>
      <c r="I132" s="13">
        <f>IF(H132="",0,IF(H132="優勝",[2]点数換算表!$B$2,IF(H132="準優勝",[2]点数換算表!$C$2,IF(H132="ベスト4",[2]点数換算表!$D$2,[2]点数換算表!$E$2))))</f>
        <v>0</v>
      </c>
      <c r="J132" s="15"/>
      <c r="K132" s="13">
        <f>IF(J132="",0,IF(J132="優勝",[2]点数換算表!$B$3,IF(J132="準優勝",[2]点数換算表!$C$3,IF(J132="ベスト4",[2]点数換算表!$D$3,[2]点数換算表!$E$3))))</f>
        <v>0</v>
      </c>
      <c r="L132" s="24" t="s">
        <v>9</v>
      </c>
      <c r="M132" s="13">
        <f>IF(L132="",0,IF(L132="優勝",[2]点数換算表!$B$4,IF(L132="準優勝",[2]点数換算表!$C$4,IF(L132="ベスト4",[2]点数換算表!$D$4,IF(L132="ベスト8",[2]点数換算表!$E$4,IF(L132="ベスト16",[2]点数換算表!$F$4,""))))))</f>
        <v>40</v>
      </c>
      <c r="N132" s="24"/>
      <c r="O132" s="13">
        <f>IF(N132="",0,IF(N132="優勝",[2]点数換算表!$B$5,IF(N132="準優勝",[2]点数換算表!$C$5,IF(N132="ベスト4",[2]点数換算表!$D$5,IF(N132="ベスト8",[2]点数換算表!$E$5,IF(N132="ベスト16",[2]点数換算表!$F$5,IF(N132="ベスト32",[2]点数換算表!$G$5,"")))))))</f>
        <v>0</v>
      </c>
      <c r="P132" s="24"/>
      <c r="Q132" s="13">
        <f>IF(P132="",0,IF(P132="優勝",[2]点数換算表!$B$6,IF(P132="準優勝",[2]点数換算表!$C$6,IF(P132="ベスト4",[2]点数換算表!$D$6,IF(P132="ベスト8",[2]点数換算表!$E$6,IF(P132="ベスト16",[2]点数換算表!$F$6,IF(P132="ベスト32",[2]点数換算表!$G$6,"")))))))</f>
        <v>0</v>
      </c>
      <c r="R132" s="15"/>
      <c r="S132" s="13">
        <f>IF(R132="",0,IF(R132="優勝",[2]点数換算表!$B$7,IF(R132="準優勝",[2]点数換算表!$C$7,IF(R132="ベスト4",[2]点数換算表!$D$7,IF(R132="ベスト8",[2]点数換算表!$E$7,[2]点数換算表!$F$7)))))</f>
        <v>0</v>
      </c>
      <c r="T132" s="15"/>
      <c r="U132" s="13">
        <f>IF(T132="",0,IF(T132="優勝",[2]点数換算表!$B$8,IF(T132="準優勝",[2]点数換算表!$C$8,IF(T132="ベスト4",[2]点数換算表!$D$8,IF(T132="ベスト8",[2]点数換算表!$E$8,[2]点数換算表!$F$8)))))</f>
        <v>0</v>
      </c>
      <c r="V132" s="15"/>
      <c r="W132" s="13">
        <f>IF(V132="",0,IF(V132="優勝",[2]点数換算表!$B$13,IF(V132="準優勝",[2]点数換算表!$C$13,IF(V132="ベスト4",[2]点数換算表!$D$13,[2]点数換算表!$E$13))))</f>
        <v>0</v>
      </c>
      <c r="X132" s="15"/>
      <c r="Y132" s="13">
        <f>IF(X132="",0,IF(X132="優勝",[2]点数換算表!$B$14,IF(X132="準優勝",[2]点数換算表!$C$14,IF(X132="ベスト4",[2]点数換算表!$D$14,[2]点数換算表!$E$14))))</f>
        <v>0</v>
      </c>
      <c r="Z132" s="24"/>
      <c r="AA132" s="13">
        <f>IF(Z132="",0,IF(Z132="優勝",[2]点数換算表!$B$15,IF(Z132="準優勝",[2]点数換算表!$C$15,IF(Z132="ベスト4",[2]点数換算表!$D$15,IF(Z132="ベスト8",[2]点数換算表!$E$15,IF(Z132="ベスト16",[2]点数換算表!$F$15,""))))))</f>
        <v>0</v>
      </c>
      <c r="AB132" s="24"/>
      <c r="AC132" s="13">
        <f>IF(AB132="",0,IF(AB132="優勝",[2]点数換算表!$B$16,IF(AB132="準優勝",[2]点数換算表!$C$16,IF(AB132="ベスト4",[2]点数換算表!$D$16,IF(AB132="ベスト8",[2]点数換算表!$E$16,IF(AB132="ベスト16",[2]点数換算表!$F$16,IF(AB132="ベスト32",[2]点数換算表!$G$16,"")))))))</f>
        <v>0</v>
      </c>
      <c r="AD132" s="24"/>
      <c r="AE132" s="13">
        <f>IF(AD132="",0,IF(AD132="優勝",[2]点数換算表!$B$17,IF(AD132="準優勝",[2]点数換算表!$C$17,IF(AD132="ベスト4",[2]点数換算表!$D$17,IF(AD132="ベスト8",[2]点数換算表!$E$17,IF(AD132="ベスト16",[2]点数換算表!$F$17,IF(AD132="ベスト32",[2]点数換算表!$G$17,"")))))))</f>
        <v>0</v>
      </c>
      <c r="AF132" s="15"/>
      <c r="AG132" s="13">
        <f>IF(AF132="",0,IF(AF132="優勝",[2]点数換算表!$B$18,IF(AF132="準優勝",[2]点数換算表!$C$18,IF(AF132="ベスト4",[2]点数換算表!$D$18,IF(AF132="ベスト8",[2]点数換算表!$E$18,[2]点数換算表!$F$18)))))</f>
        <v>0</v>
      </c>
      <c r="AH132" s="15"/>
      <c r="AI132" s="13">
        <f>IF(AH132="",0,IF(AH132="優勝",[2]点数換算表!$B$19,IF(AH132="準優勝",[2]点数換算表!$C$19,IF(AH132="ベスト4",[2]点数換算表!$D$19,IF(AH132="ベスト8",[2]点数換算表!$E$19,[2]点数換算表!$F$19)))))</f>
        <v>0</v>
      </c>
    </row>
    <row r="133" spans="1:35">
      <c r="A133" s="13">
        <v>130</v>
      </c>
      <c r="B133" s="13" t="s">
        <v>645</v>
      </c>
      <c r="C133" s="13" t="s">
        <v>607</v>
      </c>
      <c r="D133" s="13">
        <v>1</v>
      </c>
      <c r="E133" s="20" t="s">
        <v>289</v>
      </c>
      <c r="F133" s="27" t="s">
        <v>540</v>
      </c>
      <c r="G133" s="13">
        <f t="shared" si="3"/>
        <v>40</v>
      </c>
      <c r="H133" s="15"/>
      <c r="I133" s="13">
        <f>IF(H133="",0,IF(H133="優勝",[2]点数換算表!$B$2,IF(H133="準優勝",[2]点数換算表!$C$2,IF(H133="ベスト4",[2]点数換算表!$D$2,[2]点数換算表!$E$2))))</f>
        <v>0</v>
      </c>
      <c r="J133" s="15"/>
      <c r="K133" s="13">
        <f>IF(J133="",0,IF(J133="優勝",[2]点数換算表!$B$3,IF(J133="準優勝",[2]点数換算表!$C$3,IF(J133="ベスト4",[2]点数換算表!$D$3,[2]点数換算表!$E$3))))</f>
        <v>0</v>
      </c>
      <c r="L133" s="24" t="s">
        <v>9</v>
      </c>
      <c r="M133" s="13">
        <f>IF(L133="",0,IF(L133="優勝",[2]点数換算表!$B$4,IF(L133="準優勝",[2]点数換算表!$C$4,IF(L133="ベスト4",[2]点数換算表!$D$4,IF(L133="ベスト8",[2]点数換算表!$E$4,IF(L133="ベスト16",[2]点数換算表!$F$4,""))))))</f>
        <v>40</v>
      </c>
      <c r="N133" s="24"/>
      <c r="O133" s="13">
        <f>IF(N133="",0,IF(N133="優勝",[2]点数換算表!$B$5,IF(N133="準優勝",[2]点数換算表!$C$5,IF(N133="ベスト4",[2]点数換算表!$D$5,IF(N133="ベスト8",[2]点数換算表!$E$5,IF(N133="ベスト16",[2]点数換算表!$F$5,IF(N133="ベスト32",[2]点数換算表!$G$5,"")))))))</f>
        <v>0</v>
      </c>
      <c r="P133" s="24"/>
      <c r="Q133" s="13">
        <f>IF(P133="",0,IF(P133="優勝",[2]点数換算表!$B$6,IF(P133="準優勝",[2]点数換算表!$C$6,IF(P133="ベスト4",[2]点数換算表!$D$6,IF(P133="ベスト8",[2]点数換算表!$E$6,IF(P133="ベスト16",[2]点数換算表!$F$6,IF(P133="ベスト32",[2]点数換算表!$G$6,"")))))))</f>
        <v>0</v>
      </c>
      <c r="R133" s="15"/>
      <c r="S133" s="13">
        <f>IF(R133="",0,IF(R133="優勝",[2]点数換算表!$B$7,IF(R133="準優勝",[2]点数換算表!$C$7,IF(R133="ベスト4",[2]点数換算表!$D$7,IF(R133="ベスト8",[2]点数換算表!$E$7,[2]点数換算表!$F$7)))))</f>
        <v>0</v>
      </c>
      <c r="T133" s="15"/>
      <c r="U133" s="13">
        <f>IF(T133="",0,IF(T133="優勝",[2]点数換算表!$B$8,IF(T133="準優勝",[2]点数換算表!$C$8,IF(T133="ベスト4",[2]点数換算表!$D$8,IF(T133="ベスト8",[2]点数換算表!$E$8,[2]点数換算表!$F$8)))))</f>
        <v>0</v>
      </c>
      <c r="V133" s="15"/>
      <c r="W133" s="13">
        <f>IF(V133="",0,IF(V133="優勝",[2]点数換算表!$B$13,IF(V133="準優勝",[2]点数換算表!$C$13,IF(V133="ベスト4",[2]点数換算表!$D$13,[2]点数換算表!$E$13))))</f>
        <v>0</v>
      </c>
      <c r="X133" s="15"/>
      <c r="Y133" s="13">
        <f>IF(X133="",0,IF(X133="優勝",[2]点数換算表!$B$14,IF(X133="準優勝",[2]点数換算表!$C$14,IF(X133="ベスト4",[2]点数換算表!$D$14,[2]点数換算表!$E$14))))</f>
        <v>0</v>
      </c>
      <c r="Z133" s="24"/>
      <c r="AA133" s="13">
        <f>IF(Z133="",0,IF(Z133="優勝",[2]点数換算表!$B$15,IF(Z133="準優勝",[2]点数換算表!$C$15,IF(Z133="ベスト4",[2]点数換算表!$D$15,IF(Z133="ベスト8",[2]点数換算表!$E$15,IF(Z133="ベスト16",[2]点数換算表!$F$15,""))))))</f>
        <v>0</v>
      </c>
      <c r="AB133" s="24"/>
      <c r="AC133" s="13">
        <f>IF(AB133="",0,IF(AB133="優勝",[2]点数換算表!$B$16,IF(AB133="準優勝",[2]点数換算表!$C$16,IF(AB133="ベスト4",[2]点数換算表!$D$16,IF(AB133="ベスト8",[2]点数換算表!$E$16,IF(AB133="ベスト16",[2]点数換算表!$F$16,IF(AB133="ベスト32",[2]点数換算表!$G$16,"")))))))</f>
        <v>0</v>
      </c>
      <c r="AD133" s="24"/>
      <c r="AE133" s="13">
        <f>IF(AD133="",0,IF(AD133="優勝",[2]点数換算表!$B$17,IF(AD133="準優勝",[2]点数換算表!$C$17,IF(AD133="ベスト4",[2]点数換算表!$D$17,IF(AD133="ベスト8",[2]点数換算表!$E$17,IF(AD133="ベスト16",[2]点数換算表!$F$17,IF(AD133="ベスト32",[2]点数換算表!$G$17,"")))))))</f>
        <v>0</v>
      </c>
      <c r="AF133" s="15"/>
      <c r="AG133" s="13">
        <f>IF(AF133="",0,IF(AF133="優勝",[2]点数換算表!$B$18,IF(AF133="準優勝",[2]点数換算表!$C$18,IF(AF133="ベスト4",[2]点数換算表!$D$18,IF(AF133="ベスト8",[2]点数換算表!$E$18,[2]点数換算表!$F$18)))))</f>
        <v>0</v>
      </c>
      <c r="AH133" s="15"/>
      <c r="AI133" s="13">
        <f>IF(AH133="",0,IF(AH133="優勝",[2]点数換算表!$B$19,IF(AH133="準優勝",[2]点数換算表!$C$19,IF(AH133="ベスト4",[2]点数換算表!$D$19,IF(AH133="ベスト8",[2]点数換算表!$E$19,[2]点数換算表!$F$19)))))</f>
        <v>0</v>
      </c>
    </row>
    <row r="134" spans="1:35">
      <c r="A134" s="13">
        <v>131</v>
      </c>
      <c r="B134" s="13" t="s">
        <v>646</v>
      </c>
      <c r="C134" s="13" t="s">
        <v>607</v>
      </c>
      <c r="D134" s="13">
        <v>1</v>
      </c>
      <c r="E134" s="20" t="s">
        <v>289</v>
      </c>
      <c r="F134" s="27" t="s">
        <v>540</v>
      </c>
      <c r="G134" s="13">
        <f t="shared" si="3"/>
        <v>40</v>
      </c>
      <c r="H134" s="15"/>
      <c r="I134" s="13">
        <f>IF(H134="",0,IF(H134="優勝",[2]点数換算表!$B$2,IF(H134="準優勝",[2]点数換算表!$C$2,IF(H134="ベスト4",[2]点数換算表!$D$2,[2]点数換算表!$E$2))))</f>
        <v>0</v>
      </c>
      <c r="J134" s="15"/>
      <c r="K134" s="13">
        <f>IF(J134="",0,IF(J134="優勝",[2]点数換算表!$B$3,IF(J134="準優勝",[2]点数換算表!$C$3,IF(J134="ベスト4",[2]点数換算表!$D$3,[2]点数換算表!$E$3))))</f>
        <v>0</v>
      </c>
      <c r="L134" s="24" t="s">
        <v>9</v>
      </c>
      <c r="M134" s="13">
        <f>IF(L134="",0,IF(L134="優勝",[2]点数換算表!$B$4,IF(L134="準優勝",[2]点数換算表!$C$4,IF(L134="ベスト4",[2]点数換算表!$D$4,IF(L134="ベスト8",[2]点数換算表!$E$4,IF(L134="ベスト16",[2]点数換算表!$F$4,""))))))</f>
        <v>40</v>
      </c>
      <c r="N134" s="24"/>
      <c r="O134" s="13">
        <f>IF(N134="",0,IF(N134="優勝",[2]点数換算表!$B$5,IF(N134="準優勝",[2]点数換算表!$C$5,IF(N134="ベスト4",[2]点数換算表!$D$5,IF(N134="ベスト8",[2]点数換算表!$E$5,IF(N134="ベスト16",[2]点数換算表!$F$5,IF(N134="ベスト32",[2]点数換算表!$G$5,"")))))))</f>
        <v>0</v>
      </c>
      <c r="P134" s="24"/>
      <c r="Q134" s="13">
        <f>IF(P134="",0,IF(P134="優勝",[2]点数換算表!$B$6,IF(P134="準優勝",[2]点数換算表!$C$6,IF(P134="ベスト4",[2]点数換算表!$D$6,IF(P134="ベスト8",[2]点数換算表!$E$6,IF(P134="ベスト16",[2]点数換算表!$F$6,IF(P134="ベスト32",[2]点数換算表!$G$6,"")))))))</f>
        <v>0</v>
      </c>
      <c r="R134" s="15"/>
      <c r="S134" s="13">
        <f>IF(R134="",0,IF(R134="優勝",[2]点数換算表!$B$7,IF(R134="準優勝",[2]点数換算表!$C$7,IF(R134="ベスト4",[2]点数換算表!$D$7,IF(R134="ベスト8",[2]点数換算表!$E$7,[2]点数換算表!$F$7)))))</f>
        <v>0</v>
      </c>
      <c r="T134" s="15"/>
      <c r="U134" s="13">
        <f>IF(T134="",0,IF(T134="優勝",[2]点数換算表!$B$8,IF(T134="準優勝",[2]点数換算表!$C$8,IF(T134="ベスト4",[2]点数換算表!$D$8,IF(T134="ベスト8",[2]点数換算表!$E$8,[2]点数換算表!$F$8)))))</f>
        <v>0</v>
      </c>
      <c r="V134" s="15"/>
      <c r="W134" s="13">
        <f>IF(V134="",0,IF(V134="優勝",[2]点数換算表!$B$13,IF(V134="準優勝",[2]点数換算表!$C$13,IF(V134="ベスト4",[2]点数換算表!$D$13,[2]点数換算表!$E$13))))</f>
        <v>0</v>
      </c>
      <c r="X134" s="15"/>
      <c r="Y134" s="13">
        <f>IF(X134="",0,IF(X134="優勝",[2]点数換算表!$B$14,IF(X134="準優勝",[2]点数換算表!$C$14,IF(X134="ベスト4",[2]点数換算表!$D$14,[2]点数換算表!$E$14))))</f>
        <v>0</v>
      </c>
      <c r="Z134" s="24"/>
      <c r="AA134" s="13">
        <f>IF(Z134="",0,IF(Z134="優勝",[2]点数換算表!$B$15,IF(Z134="準優勝",[2]点数換算表!$C$15,IF(Z134="ベスト4",[2]点数換算表!$D$15,IF(Z134="ベスト8",[2]点数換算表!$E$15,IF(Z134="ベスト16",[2]点数換算表!$F$15,""))))))</f>
        <v>0</v>
      </c>
      <c r="AB134" s="24"/>
      <c r="AC134" s="13">
        <f>IF(AB134="",0,IF(AB134="優勝",[2]点数換算表!$B$16,IF(AB134="準優勝",[2]点数換算表!$C$16,IF(AB134="ベスト4",[2]点数換算表!$D$16,IF(AB134="ベスト8",[2]点数換算表!$E$16,IF(AB134="ベスト16",[2]点数換算表!$F$16,IF(AB134="ベスト32",[2]点数換算表!$G$16,"")))))))</f>
        <v>0</v>
      </c>
      <c r="AD134" s="24"/>
      <c r="AE134" s="13">
        <f>IF(AD134="",0,IF(AD134="優勝",[2]点数換算表!$B$17,IF(AD134="準優勝",[2]点数換算表!$C$17,IF(AD134="ベスト4",[2]点数換算表!$D$17,IF(AD134="ベスト8",[2]点数換算表!$E$17,IF(AD134="ベスト16",[2]点数換算表!$F$17,IF(AD134="ベスト32",[2]点数換算表!$G$17,"")))))))</f>
        <v>0</v>
      </c>
      <c r="AF134" s="15"/>
      <c r="AG134" s="13">
        <f>IF(AF134="",0,IF(AF134="優勝",[2]点数換算表!$B$18,IF(AF134="準優勝",[2]点数換算表!$C$18,IF(AF134="ベスト4",[2]点数換算表!$D$18,IF(AF134="ベスト8",[2]点数換算表!$E$18,[2]点数換算表!$F$18)))))</f>
        <v>0</v>
      </c>
      <c r="AH134" s="15"/>
      <c r="AI134" s="13">
        <f>IF(AH134="",0,IF(AH134="優勝",[2]点数換算表!$B$19,IF(AH134="準優勝",[2]点数換算表!$C$19,IF(AH134="ベスト4",[2]点数換算表!$D$19,IF(AH134="ベスト8",[2]点数換算表!$E$19,[2]点数換算表!$F$19)))))</f>
        <v>0</v>
      </c>
    </row>
    <row r="135" spans="1:35">
      <c r="A135" s="13">
        <v>132</v>
      </c>
      <c r="B135" s="13" t="s">
        <v>647</v>
      </c>
      <c r="C135" s="13" t="s">
        <v>607</v>
      </c>
      <c r="D135" s="13">
        <v>1</v>
      </c>
      <c r="E135" s="20" t="s">
        <v>289</v>
      </c>
      <c r="F135" s="27" t="s">
        <v>540</v>
      </c>
      <c r="G135" s="13">
        <f t="shared" si="3"/>
        <v>40</v>
      </c>
      <c r="H135" s="15"/>
      <c r="I135" s="13">
        <f>IF(H135="",0,IF(H135="優勝",[2]点数換算表!$B$2,IF(H135="準優勝",[2]点数換算表!$C$2,IF(H135="ベスト4",[2]点数換算表!$D$2,[2]点数換算表!$E$2))))</f>
        <v>0</v>
      </c>
      <c r="J135" s="15"/>
      <c r="K135" s="13">
        <f>IF(J135="",0,IF(J135="優勝",[2]点数換算表!$B$3,IF(J135="準優勝",[2]点数換算表!$C$3,IF(J135="ベスト4",[2]点数換算表!$D$3,[2]点数換算表!$E$3))))</f>
        <v>0</v>
      </c>
      <c r="L135" s="24" t="s">
        <v>9</v>
      </c>
      <c r="M135" s="13">
        <f>IF(L135="",0,IF(L135="優勝",[2]点数換算表!$B$4,IF(L135="準優勝",[2]点数換算表!$C$4,IF(L135="ベスト4",[2]点数換算表!$D$4,IF(L135="ベスト8",[2]点数換算表!$E$4,IF(L135="ベスト16",[2]点数換算表!$F$4,""))))))</f>
        <v>40</v>
      </c>
      <c r="N135" s="24"/>
      <c r="O135" s="13">
        <f>IF(N135="",0,IF(N135="優勝",[2]点数換算表!$B$5,IF(N135="準優勝",[2]点数換算表!$C$5,IF(N135="ベスト4",[2]点数換算表!$D$5,IF(N135="ベスト8",[2]点数換算表!$E$5,IF(N135="ベスト16",[2]点数換算表!$F$5,IF(N135="ベスト32",[2]点数換算表!$G$5,"")))))))</f>
        <v>0</v>
      </c>
      <c r="P135" s="24"/>
      <c r="Q135" s="13">
        <f>IF(P135="",0,IF(P135="優勝",[2]点数換算表!$B$6,IF(P135="準優勝",[2]点数換算表!$C$6,IF(P135="ベスト4",[2]点数換算表!$D$6,IF(P135="ベスト8",[2]点数換算表!$E$6,IF(P135="ベスト16",[2]点数換算表!$F$6,IF(P135="ベスト32",[2]点数換算表!$G$6,"")))))))</f>
        <v>0</v>
      </c>
      <c r="R135" s="15"/>
      <c r="S135" s="13">
        <f>IF(R135="",0,IF(R135="優勝",[2]点数換算表!$B$7,IF(R135="準優勝",[2]点数換算表!$C$7,IF(R135="ベスト4",[2]点数換算表!$D$7,IF(R135="ベスト8",[2]点数換算表!$E$7,[2]点数換算表!$F$7)))))</f>
        <v>0</v>
      </c>
      <c r="T135" s="15"/>
      <c r="U135" s="13">
        <f>IF(T135="",0,IF(T135="優勝",[2]点数換算表!$B$8,IF(T135="準優勝",[2]点数換算表!$C$8,IF(T135="ベスト4",[2]点数換算表!$D$8,IF(T135="ベスト8",[2]点数換算表!$E$8,[2]点数換算表!$F$8)))))</f>
        <v>0</v>
      </c>
      <c r="V135" s="15"/>
      <c r="W135" s="13">
        <f>IF(V135="",0,IF(V135="優勝",[2]点数換算表!$B$13,IF(V135="準優勝",[2]点数換算表!$C$13,IF(V135="ベスト4",[2]点数換算表!$D$13,[2]点数換算表!$E$13))))</f>
        <v>0</v>
      </c>
      <c r="X135" s="15"/>
      <c r="Y135" s="13">
        <f>IF(X135="",0,IF(X135="優勝",[2]点数換算表!$B$14,IF(X135="準優勝",[2]点数換算表!$C$14,IF(X135="ベスト4",[2]点数換算表!$D$14,[2]点数換算表!$E$14))))</f>
        <v>0</v>
      </c>
      <c r="Z135" s="24"/>
      <c r="AA135" s="13">
        <f>IF(Z135="",0,IF(Z135="優勝",[2]点数換算表!$B$15,IF(Z135="準優勝",[2]点数換算表!$C$15,IF(Z135="ベスト4",[2]点数換算表!$D$15,IF(Z135="ベスト8",[2]点数換算表!$E$15,IF(Z135="ベスト16",[2]点数換算表!$F$15,""))))))</f>
        <v>0</v>
      </c>
      <c r="AB135" s="24"/>
      <c r="AC135" s="13">
        <f>IF(AB135="",0,IF(AB135="優勝",[2]点数換算表!$B$16,IF(AB135="準優勝",[2]点数換算表!$C$16,IF(AB135="ベスト4",[2]点数換算表!$D$16,IF(AB135="ベスト8",[2]点数換算表!$E$16,IF(AB135="ベスト16",[2]点数換算表!$F$16,IF(AB135="ベスト32",[2]点数換算表!$G$16,"")))))))</f>
        <v>0</v>
      </c>
      <c r="AD135" s="24"/>
      <c r="AE135" s="13">
        <f>IF(AD135="",0,IF(AD135="優勝",[2]点数換算表!$B$17,IF(AD135="準優勝",[2]点数換算表!$C$17,IF(AD135="ベスト4",[2]点数換算表!$D$17,IF(AD135="ベスト8",[2]点数換算表!$E$17,IF(AD135="ベスト16",[2]点数換算表!$F$17,IF(AD135="ベスト32",[2]点数換算表!$G$17,"")))))))</f>
        <v>0</v>
      </c>
      <c r="AF135" s="15"/>
      <c r="AG135" s="13">
        <f>IF(AF135="",0,IF(AF135="優勝",[2]点数換算表!$B$18,IF(AF135="準優勝",[2]点数換算表!$C$18,IF(AF135="ベスト4",[2]点数換算表!$D$18,IF(AF135="ベスト8",[2]点数換算表!$E$18,[2]点数換算表!$F$18)))))</f>
        <v>0</v>
      </c>
      <c r="AH135" s="15"/>
      <c r="AI135" s="13">
        <f>IF(AH135="",0,IF(AH135="優勝",[2]点数換算表!$B$19,IF(AH135="準優勝",[2]点数換算表!$C$19,IF(AH135="ベスト4",[2]点数換算表!$D$19,IF(AH135="ベスト8",[2]点数換算表!$E$19,[2]点数換算表!$F$19)))))</f>
        <v>0</v>
      </c>
    </row>
    <row r="136" spans="1:35" ht="20">
      <c r="A136" s="13">
        <v>133</v>
      </c>
      <c r="B136" s="10" t="s">
        <v>684</v>
      </c>
      <c r="C136" s="10" t="s">
        <v>257</v>
      </c>
      <c r="D136" s="10">
        <v>1</v>
      </c>
      <c r="E136" s="19" t="s">
        <v>250</v>
      </c>
      <c r="F136" s="27" t="s">
        <v>540</v>
      </c>
      <c r="G136" s="13">
        <f t="shared" si="3"/>
        <v>40</v>
      </c>
      <c r="H136" s="15"/>
      <c r="I136" s="13">
        <f>IF(H136="",0,IF(H136="優勝",[2]点数換算表!$B$2,IF(H136="準優勝",[2]点数換算表!$C$2,IF(H136="ベスト4",[2]点数換算表!$D$2,[2]点数換算表!$E$2))))</f>
        <v>0</v>
      </c>
      <c r="J136" s="15"/>
      <c r="K136" s="13">
        <f>IF(J136="",0,IF(J136="優勝",[2]点数換算表!$B$3,IF(J136="準優勝",[2]点数換算表!$C$3,IF(J136="ベスト4",[2]点数換算表!$D$3,[2]点数換算表!$E$3))))</f>
        <v>0</v>
      </c>
      <c r="L136" s="24" t="s">
        <v>9</v>
      </c>
      <c r="M136" s="13">
        <f>IF(L136="",0,IF(L136="優勝",[2]点数換算表!$B$4,IF(L136="準優勝",[2]点数換算表!$C$4,IF(L136="ベスト4",[2]点数換算表!$D$4,IF(L136="ベスト8",[2]点数換算表!$E$4,IF(L136="ベスト16",[2]点数換算表!$F$4,""))))))</f>
        <v>40</v>
      </c>
      <c r="N136" s="24"/>
      <c r="O136" s="13">
        <f>IF(N136="",0,IF(N136="優勝",[2]点数換算表!$B$5,IF(N136="準優勝",[2]点数換算表!$C$5,IF(N136="ベスト4",[2]点数換算表!$D$5,IF(N136="ベスト8",[2]点数換算表!$E$5,IF(N136="ベスト16",[2]点数換算表!$F$5,IF(N136="ベスト32",[2]点数換算表!$G$5,"")))))))</f>
        <v>0</v>
      </c>
      <c r="P136" s="24"/>
      <c r="Q136" s="13">
        <f>IF(P136="",0,IF(P136="優勝",[2]点数換算表!$B$6,IF(P136="準優勝",[2]点数換算表!$C$6,IF(P136="ベスト4",[2]点数換算表!$D$6,IF(P136="ベスト8",[2]点数換算表!$E$6,IF(P136="ベスト16",[2]点数換算表!$F$6,IF(P136="ベスト32",[2]点数換算表!$G$6,"")))))))</f>
        <v>0</v>
      </c>
      <c r="R136" s="15"/>
      <c r="S136" s="13">
        <f>IF(R136="",0,IF(R136="優勝",[2]点数換算表!$B$7,IF(R136="準優勝",[2]点数換算表!$C$7,IF(R136="ベスト4",[2]点数換算表!$D$7,IF(R136="ベスト8",[2]点数換算表!$E$7,[2]点数換算表!$F$7)))))</f>
        <v>0</v>
      </c>
      <c r="T136" s="15"/>
      <c r="U136" s="13">
        <f>IF(T136="",0,IF(T136="優勝",[2]点数換算表!$B$8,IF(T136="準優勝",[2]点数換算表!$C$8,IF(T136="ベスト4",[2]点数換算表!$D$8,IF(T136="ベスト8",[2]点数換算表!$E$8,[2]点数換算表!$F$8)))))</f>
        <v>0</v>
      </c>
      <c r="V136" s="15"/>
      <c r="W136" s="13">
        <f>IF(V136="",0,IF(V136="優勝",[2]点数換算表!$B$13,IF(V136="準優勝",[2]点数換算表!$C$13,IF(V136="ベスト4",[2]点数換算表!$D$13,[2]点数換算表!$E$13))))</f>
        <v>0</v>
      </c>
      <c r="X136" s="15"/>
      <c r="Y136" s="13">
        <f>IF(X136="",0,IF(X136="優勝",[2]点数換算表!$B$14,IF(X136="準優勝",[2]点数換算表!$C$14,IF(X136="ベスト4",[2]点数換算表!$D$14,[2]点数換算表!$E$14))))</f>
        <v>0</v>
      </c>
      <c r="Z136" s="24"/>
      <c r="AA136" s="13">
        <f>IF(Z136="",0,IF(Z136="優勝",[2]点数換算表!$B$15,IF(Z136="準優勝",[2]点数換算表!$C$15,IF(Z136="ベスト4",[2]点数換算表!$D$15,IF(Z136="ベスト8",[2]点数換算表!$E$15,IF(Z136="ベスト16",[2]点数換算表!$F$15,""))))))</f>
        <v>0</v>
      </c>
      <c r="AB136" s="24"/>
      <c r="AC136" s="13">
        <f>IF(AB136="",0,IF(AB136="優勝",[2]点数換算表!$B$16,IF(AB136="準優勝",[2]点数換算表!$C$16,IF(AB136="ベスト4",[2]点数換算表!$D$16,IF(AB136="ベスト8",[2]点数換算表!$E$16,IF(AB136="ベスト16",[2]点数換算表!$F$16,IF(AB136="ベスト32",[2]点数換算表!$G$16,"")))))))</f>
        <v>0</v>
      </c>
      <c r="AD136" s="24"/>
      <c r="AE136" s="13">
        <f>IF(AD136="",0,IF(AD136="優勝",[2]点数換算表!$B$17,IF(AD136="準優勝",[2]点数換算表!$C$17,IF(AD136="ベスト4",[2]点数換算表!$D$17,IF(AD136="ベスト8",[2]点数換算表!$E$17,IF(AD136="ベスト16",[2]点数換算表!$F$17,IF(AD136="ベスト32",[2]点数換算表!$G$17,"")))))))</f>
        <v>0</v>
      </c>
      <c r="AF136" s="15"/>
      <c r="AG136" s="13">
        <f>IF(AF136="",0,IF(AF136="優勝",[2]点数換算表!$B$18,IF(AF136="準優勝",[2]点数換算表!$C$18,IF(AF136="ベスト4",[2]点数換算表!$D$18,IF(AF136="ベスト8",[2]点数換算表!$E$18,[2]点数換算表!$F$18)))))</f>
        <v>0</v>
      </c>
      <c r="AH136" s="15"/>
      <c r="AI136" s="13">
        <f>IF(AH136="",0,IF(AH136="優勝",[2]点数換算表!$B$19,IF(AH136="準優勝",[2]点数換算表!$C$19,IF(AH136="ベスト4",[2]点数換算表!$D$19,IF(AH136="ベスト8",[2]点数換算表!$E$19,[2]点数換算表!$F$19)))))</f>
        <v>0</v>
      </c>
    </row>
    <row r="137" spans="1:35" ht="20">
      <c r="A137" s="13">
        <v>134</v>
      </c>
      <c r="B137" s="10" t="s">
        <v>685</v>
      </c>
      <c r="C137" s="10" t="s">
        <v>253</v>
      </c>
      <c r="D137" s="10">
        <v>1</v>
      </c>
      <c r="E137" s="19" t="s">
        <v>250</v>
      </c>
      <c r="F137" s="27" t="s">
        <v>540</v>
      </c>
      <c r="G137" s="13">
        <f t="shared" si="3"/>
        <v>40</v>
      </c>
      <c r="H137" s="15"/>
      <c r="I137" s="13">
        <f>IF(H137="",0,IF(H137="優勝",[2]点数換算表!$B$2,IF(H137="準優勝",[2]点数換算表!$C$2,IF(H137="ベスト4",[2]点数換算表!$D$2,[2]点数換算表!$E$2))))</f>
        <v>0</v>
      </c>
      <c r="J137" s="15"/>
      <c r="K137" s="13">
        <f>IF(J137="",0,IF(J137="優勝",[2]点数換算表!$B$3,IF(J137="準優勝",[2]点数換算表!$C$3,IF(J137="ベスト4",[2]点数換算表!$D$3,[2]点数換算表!$E$3))))</f>
        <v>0</v>
      </c>
      <c r="L137" s="24" t="s">
        <v>9</v>
      </c>
      <c r="M137" s="13">
        <f>IF(L137="",0,IF(L137="優勝",[2]点数換算表!$B$4,IF(L137="準優勝",[2]点数換算表!$C$4,IF(L137="ベスト4",[2]点数換算表!$D$4,IF(L137="ベスト8",[2]点数換算表!$E$4,IF(L137="ベスト16",[2]点数換算表!$F$4,""))))))</f>
        <v>40</v>
      </c>
      <c r="N137" s="24"/>
      <c r="O137" s="13">
        <f>IF(N137="",0,IF(N137="優勝",[2]点数換算表!$B$5,IF(N137="準優勝",[2]点数換算表!$C$5,IF(N137="ベスト4",[2]点数換算表!$D$5,IF(N137="ベスト8",[2]点数換算表!$E$5,IF(N137="ベスト16",[2]点数換算表!$F$5,IF(N137="ベスト32",[2]点数換算表!$G$5,"")))))))</f>
        <v>0</v>
      </c>
      <c r="P137" s="24"/>
      <c r="Q137" s="13">
        <f>IF(P137="",0,IF(P137="優勝",[2]点数換算表!$B$6,IF(P137="準優勝",[2]点数換算表!$C$6,IF(P137="ベスト4",[2]点数換算表!$D$6,IF(P137="ベスト8",[2]点数換算表!$E$6,IF(P137="ベスト16",[2]点数換算表!$F$6,IF(P137="ベスト32",[2]点数換算表!$G$6,"")))))))</f>
        <v>0</v>
      </c>
      <c r="R137" s="15"/>
      <c r="S137" s="13">
        <f>IF(R137="",0,IF(R137="優勝",[2]点数換算表!$B$7,IF(R137="準優勝",[2]点数換算表!$C$7,IF(R137="ベスト4",[2]点数換算表!$D$7,IF(R137="ベスト8",[2]点数換算表!$E$7,[2]点数換算表!$F$7)))))</f>
        <v>0</v>
      </c>
      <c r="T137" s="15"/>
      <c r="U137" s="13">
        <f>IF(T137="",0,IF(T137="優勝",[2]点数換算表!$B$8,IF(T137="準優勝",[2]点数換算表!$C$8,IF(T137="ベスト4",[2]点数換算表!$D$8,IF(T137="ベスト8",[2]点数換算表!$E$8,[2]点数換算表!$F$8)))))</f>
        <v>0</v>
      </c>
      <c r="V137" s="15"/>
      <c r="W137" s="13">
        <f>IF(V137="",0,IF(V137="優勝",[2]点数換算表!$B$13,IF(V137="準優勝",[2]点数換算表!$C$13,IF(V137="ベスト4",[2]点数換算表!$D$13,[2]点数換算表!$E$13))))</f>
        <v>0</v>
      </c>
      <c r="X137" s="15"/>
      <c r="Y137" s="13">
        <f>IF(X137="",0,IF(X137="優勝",[2]点数換算表!$B$14,IF(X137="準優勝",[2]点数換算表!$C$14,IF(X137="ベスト4",[2]点数換算表!$D$14,[2]点数換算表!$E$14))))</f>
        <v>0</v>
      </c>
      <c r="Z137" s="24"/>
      <c r="AA137" s="13">
        <f>IF(Z137="",0,IF(Z137="優勝",[2]点数換算表!$B$15,IF(Z137="準優勝",[2]点数換算表!$C$15,IF(Z137="ベスト4",[2]点数換算表!$D$15,IF(Z137="ベスト8",[2]点数換算表!$E$15,IF(Z137="ベスト16",[2]点数換算表!$F$15,""))))))</f>
        <v>0</v>
      </c>
      <c r="AB137" s="24"/>
      <c r="AC137" s="13">
        <f>IF(AB137="",0,IF(AB137="優勝",[2]点数換算表!$B$16,IF(AB137="準優勝",[2]点数換算表!$C$16,IF(AB137="ベスト4",[2]点数換算表!$D$16,IF(AB137="ベスト8",[2]点数換算表!$E$16,IF(AB137="ベスト16",[2]点数換算表!$F$16,IF(AB137="ベスト32",[2]点数換算表!$G$16,"")))))))</f>
        <v>0</v>
      </c>
      <c r="AD137" s="24"/>
      <c r="AE137" s="13">
        <f>IF(AD137="",0,IF(AD137="優勝",[2]点数換算表!$B$17,IF(AD137="準優勝",[2]点数換算表!$C$17,IF(AD137="ベスト4",[2]点数換算表!$D$17,IF(AD137="ベスト8",[2]点数換算表!$E$17,IF(AD137="ベスト16",[2]点数換算表!$F$17,IF(AD137="ベスト32",[2]点数換算表!$G$17,"")))))))</f>
        <v>0</v>
      </c>
      <c r="AF137" s="15"/>
      <c r="AG137" s="13">
        <f>IF(AF137="",0,IF(AF137="優勝",[2]点数換算表!$B$18,IF(AF137="準優勝",[2]点数換算表!$C$18,IF(AF137="ベスト4",[2]点数換算表!$D$18,IF(AF137="ベスト8",[2]点数換算表!$E$18,[2]点数換算表!$F$18)))))</f>
        <v>0</v>
      </c>
      <c r="AH137" s="15"/>
      <c r="AI137" s="13">
        <f>IF(AH137="",0,IF(AH137="優勝",[2]点数換算表!$B$19,IF(AH137="準優勝",[2]点数換算表!$C$19,IF(AH137="ベスト4",[2]点数換算表!$D$19,IF(AH137="ベスト8",[2]点数換算表!$E$19,[2]点数換算表!$F$19)))))</f>
        <v>0</v>
      </c>
    </row>
    <row r="138" spans="1:35">
      <c r="A138" s="13">
        <v>135</v>
      </c>
      <c r="B138" s="24" t="s">
        <v>375</v>
      </c>
      <c r="C138" s="24" t="s">
        <v>355</v>
      </c>
      <c r="D138" s="24">
        <v>3</v>
      </c>
      <c r="E138" s="21" t="s">
        <v>333</v>
      </c>
      <c r="F138" s="27" t="s">
        <v>540</v>
      </c>
      <c r="G138" s="13">
        <f t="shared" si="3"/>
        <v>36</v>
      </c>
      <c r="H138" s="15"/>
      <c r="I138" s="13">
        <f>IF(H138="",0,IF(H138="優勝",[2]点数換算表!$B$2,IF(H138="準優勝",[2]点数換算表!$C$2,IF(H138="ベスト4",[2]点数換算表!$D$2,[2]点数換算表!$E$2))))</f>
        <v>0</v>
      </c>
      <c r="J138" s="15"/>
      <c r="K138" s="13">
        <f>IF(J138="",0,IF(J138="優勝",[2]点数換算表!$B$3,IF(J138="準優勝",[2]点数換算表!$C$3,IF(J138="ベスト4",[2]点数換算表!$D$3,[2]点数換算表!$E$3))))</f>
        <v>0</v>
      </c>
      <c r="L138" s="24" t="s">
        <v>7</v>
      </c>
      <c r="M138" s="13">
        <f>IF(L138="",0,IF(L138="優勝",[2]点数換算表!$B$4,IF(L138="準優勝",[2]点数換算表!$C$4,IF(L138="ベスト4",[2]点数換算表!$D$4,IF(L138="ベスト8",[2]点数換算表!$E$4,IF(L138="ベスト16",[2]点数換算表!$F$4,""))))))</f>
        <v>20</v>
      </c>
      <c r="N138" s="24"/>
      <c r="O138" s="13">
        <f>IF(N138="",0,IF(N138="優勝",[2]点数換算表!$B$5,IF(N138="準優勝",[2]点数換算表!$C$5,IF(N138="ベスト4",[2]点数換算表!$D$5,IF(N138="ベスト8",[2]点数換算表!$E$5,IF(N138="ベスト16",[2]点数換算表!$F$5,IF(N138="ベスト32",[2]点数換算表!$G$5,"")))))))</f>
        <v>0</v>
      </c>
      <c r="P138" s="24"/>
      <c r="Q138" s="13">
        <f>IF(P138="",0,IF(P138="優勝",[2]点数換算表!$B$6,IF(P138="準優勝",[2]点数換算表!$C$6,IF(P138="ベスト4",[2]点数換算表!$D$6,IF(P138="ベスト8",[2]点数換算表!$E$6,IF(P138="ベスト16",[2]点数換算表!$F$6,IF(P138="ベスト32",[2]点数換算表!$G$6,"")))))))</f>
        <v>0</v>
      </c>
      <c r="R138" s="15"/>
      <c r="S138" s="13">
        <f>IF(R138="",0,IF(R138="優勝",[2]点数換算表!$B$7,IF(R138="準優勝",[2]点数換算表!$C$7,IF(R138="ベスト4",[2]点数換算表!$D$7,IF(R138="ベスト8",[2]点数換算表!$E$7,[2]点数換算表!$F$7)))))</f>
        <v>0</v>
      </c>
      <c r="T138" s="15"/>
      <c r="U138" s="13">
        <f>IF(T138="",0,IF(T138="優勝",[2]点数換算表!$B$8,IF(T138="準優勝",[2]点数換算表!$C$8,IF(T138="ベスト4",[2]点数換算表!$D$8,IF(T138="ベスト8",[2]点数換算表!$E$8,[2]点数換算表!$F$8)))))</f>
        <v>0</v>
      </c>
      <c r="V138" s="15"/>
      <c r="W138" s="13">
        <f>IF(V138="",0,IF(V138="優勝",[2]点数換算表!$B$13,IF(V138="準優勝",[2]点数換算表!$C$13,IF(V138="ベスト4",[2]点数換算表!$D$13,[2]点数換算表!$E$13))))</f>
        <v>0</v>
      </c>
      <c r="X138" s="15"/>
      <c r="Y138" s="13">
        <f>IF(X138="",0,IF(X138="優勝",[2]点数換算表!$B$14,IF(X138="準優勝",[2]点数換算表!$C$14,IF(X138="ベスト4",[2]点数換算表!$D$14,[2]点数換算表!$E$14))))</f>
        <v>0</v>
      </c>
      <c r="Z138" s="24" t="s">
        <v>7</v>
      </c>
      <c r="AA138" s="13">
        <f>IF(Z138="",0,IF(Z138="優勝",[2]点数換算表!$B$15,IF(Z138="準優勝",[2]点数換算表!$C$15,IF(Z138="ベスト4",[2]点数換算表!$D$15,IF(Z138="ベスト8",[2]点数換算表!$E$15,IF(Z138="ベスト16",[2]点数換算表!$F$15,""))))))</f>
        <v>16</v>
      </c>
      <c r="AB138" s="24"/>
      <c r="AC138" s="13">
        <f>IF(AB138="",0,IF(AB138="優勝",[2]点数換算表!$B$16,IF(AB138="準優勝",[2]点数換算表!$C$16,IF(AB138="ベスト4",[2]点数換算表!$D$16,IF(AB138="ベスト8",[2]点数換算表!$E$16,IF(AB138="ベスト16",[2]点数換算表!$F$16,IF(AB138="ベスト32",[2]点数換算表!$G$16,"")))))))</f>
        <v>0</v>
      </c>
      <c r="AD138" s="24"/>
      <c r="AE138" s="13">
        <f>IF(AD138="",0,IF(AD138="優勝",[2]点数換算表!$B$17,IF(AD138="準優勝",[2]点数換算表!$C$17,IF(AD138="ベスト4",[2]点数換算表!$D$17,IF(AD138="ベスト8",[2]点数換算表!$E$17,IF(AD138="ベスト16",[2]点数換算表!$F$17,IF(AD138="ベスト32",[2]点数換算表!$G$17,"")))))))</f>
        <v>0</v>
      </c>
      <c r="AF138" s="15"/>
      <c r="AG138" s="13">
        <f>IF(AF138="",0,IF(AF138="優勝",[2]点数換算表!$B$18,IF(AF138="準優勝",[2]点数換算表!$C$18,IF(AF138="ベスト4",[2]点数換算表!$D$18,IF(AF138="ベスト8",[2]点数換算表!$E$18,[2]点数換算表!$F$18)))))</f>
        <v>0</v>
      </c>
      <c r="AH138" s="15"/>
      <c r="AI138" s="13">
        <f>IF(AH138="",0,IF(AH138="優勝",[2]点数換算表!$B$19,IF(AH138="準優勝",[2]点数換算表!$C$19,IF(AH138="ベスト4",[2]点数換算表!$D$19,IF(AH138="ベスト8",[2]点数換算表!$E$19,[2]点数換算表!$F$19)))))</f>
        <v>0</v>
      </c>
    </row>
    <row r="139" spans="1:35">
      <c r="A139" s="13">
        <v>136</v>
      </c>
      <c r="B139" s="24" t="s">
        <v>376</v>
      </c>
      <c r="C139" s="24" t="s">
        <v>355</v>
      </c>
      <c r="D139" s="24">
        <v>3</v>
      </c>
      <c r="E139" s="21" t="s">
        <v>333</v>
      </c>
      <c r="F139" s="27" t="s">
        <v>540</v>
      </c>
      <c r="G139" s="13">
        <f t="shared" si="3"/>
        <v>36</v>
      </c>
      <c r="H139" s="15"/>
      <c r="I139" s="13">
        <f>IF(H139="",0,IF(H139="優勝",[2]点数換算表!$B$2,IF(H139="準優勝",[2]点数換算表!$C$2,IF(H139="ベスト4",[2]点数換算表!$D$2,[2]点数換算表!$E$2))))</f>
        <v>0</v>
      </c>
      <c r="J139" s="15"/>
      <c r="K139" s="13">
        <f>IF(J139="",0,IF(J139="優勝",[2]点数換算表!$B$3,IF(J139="準優勝",[2]点数換算表!$C$3,IF(J139="ベスト4",[2]点数換算表!$D$3,[2]点数換算表!$E$3))))</f>
        <v>0</v>
      </c>
      <c r="L139" s="24" t="s">
        <v>7</v>
      </c>
      <c r="M139" s="13">
        <f>IF(L139="",0,IF(L139="優勝",[2]点数換算表!$B$4,IF(L139="準優勝",[2]点数換算表!$C$4,IF(L139="ベスト4",[2]点数換算表!$D$4,IF(L139="ベスト8",[2]点数換算表!$E$4,IF(L139="ベスト16",[2]点数換算表!$F$4,""))))))</f>
        <v>20</v>
      </c>
      <c r="N139" s="24"/>
      <c r="O139" s="13">
        <f>IF(N139="",0,IF(N139="優勝",[2]点数換算表!$B$5,IF(N139="準優勝",[2]点数換算表!$C$5,IF(N139="ベスト4",[2]点数換算表!$D$5,IF(N139="ベスト8",[2]点数換算表!$E$5,IF(N139="ベスト16",[2]点数換算表!$F$5,IF(N139="ベスト32",[2]点数換算表!$G$5,"")))))))</f>
        <v>0</v>
      </c>
      <c r="P139" s="24"/>
      <c r="Q139" s="13">
        <f>IF(P139="",0,IF(P139="優勝",[2]点数換算表!$B$6,IF(P139="準優勝",[2]点数換算表!$C$6,IF(P139="ベスト4",[2]点数換算表!$D$6,IF(P139="ベスト8",[2]点数換算表!$E$6,IF(P139="ベスト16",[2]点数換算表!$F$6,IF(P139="ベスト32",[2]点数換算表!$G$6,"")))))))</f>
        <v>0</v>
      </c>
      <c r="R139" s="15"/>
      <c r="S139" s="13">
        <f>IF(R139="",0,IF(R139="優勝",[2]点数換算表!$B$7,IF(R139="準優勝",[2]点数換算表!$C$7,IF(R139="ベスト4",[2]点数換算表!$D$7,IF(R139="ベスト8",[2]点数換算表!$E$7,[2]点数換算表!$F$7)))))</f>
        <v>0</v>
      </c>
      <c r="T139" s="15"/>
      <c r="U139" s="13">
        <f>IF(T139="",0,IF(T139="優勝",[2]点数換算表!$B$8,IF(T139="準優勝",[2]点数換算表!$C$8,IF(T139="ベスト4",[2]点数換算表!$D$8,IF(T139="ベスト8",[2]点数換算表!$E$8,[2]点数換算表!$F$8)))))</f>
        <v>0</v>
      </c>
      <c r="V139" s="15"/>
      <c r="W139" s="13">
        <f>IF(V139="",0,IF(V139="優勝",[2]点数換算表!$B$13,IF(V139="準優勝",[2]点数換算表!$C$13,IF(V139="ベスト4",[2]点数換算表!$D$13,[2]点数換算表!$E$13))))</f>
        <v>0</v>
      </c>
      <c r="X139" s="15"/>
      <c r="Y139" s="13">
        <f>IF(X139="",0,IF(X139="優勝",[2]点数換算表!$B$14,IF(X139="準優勝",[2]点数換算表!$C$14,IF(X139="ベスト4",[2]点数換算表!$D$14,[2]点数換算表!$E$14))))</f>
        <v>0</v>
      </c>
      <c r="Z139" s="24" t="s">
        <v>7</v>
      </c>
      <c r="AA139" s="13">
        <f>IF(Z139="",0,IF(Z139="優勝",[2]点数換算表!$B$15,IF(Z139="準優勝",[2]点数換算表!$C$15,IF(Z139="ベスト4",[2]点数換算表!$D$15,IF(Z139="ベスト8",[2]点数換算表!$E$15,IF(Z139="ベスト16",[2]点数換算表!$F$15,""))))))</f>
        <v>16</v>
      </c>
      <c r="AB139" s="24"/>
      <c r="AC139" s="13">
        <f>IF(AB139="",0,IF(AB139="優勝",[2]点数換算表!$B$16,IF(AB139="準優勝",[2]点数換算表!$C$16,IF(AB139="ベスト4",[2]点数換算表!$D$16,IF(AB139="ベスト8",[2]点数換算表!$E$16,IF(AB139="ベスト16",[2]点数換算表!$F$16,IF(AB139="ベスト32",[2]点数換算表!$G$16,"")))))))</f>
        <v>0</v>
      </c>
      <c r="AD139" s="24"/>
      <c r="AE139" s="13">
        <f>IF(AD139="",0,IF(AD139="優勝",[2]点数換算表!$B$17,IF(AD139="準優勝",[2]点数換算表!$C$17,IF(AD139="ベスト4",[2]点数換算表!$D$17,IF(AD139="ベスト8",[2]点数換算表!$E$17,IF(AD139="ベスト16",[2]点数換算表!$F$17,IF(AD139="ベスト32",[2]点数換算表!$G$17,"")))))))</f>
        <v>0</v>
      </c>
      <c r="AF139" s="15"/>
      <c r="AG139" s="13">
        <f>IF(AF139="",0,IF(AF139="優勝",[2]点数換算表!$B$18,IF(AF139="準優勝",[2]点数換算表!$C$18,IF(AF139="ベスト4",[2]点数換算表!$D$18,IF(AF139="ベスト8",[2]点数換算表!$E$18,[2]点数換算表!$F$18)))))</f>
        <v>0</v>
      </c>
      <c r="AH139" s="15"/>
      <c r="AI139" s="13">
        <f>IF(AH139="",0,IF(AH139="優勝",[2]点数換算表!$B$19,IF(AH139="準優勝",[2]点数換算表!$C$19,IF(AH139="ベスト4",[2]点数換算表!$D$19,IF(AH139="ベスト8",[2]点数換算表!$E$19,[2]点数換算表!$F$19)))))</f>
        <v>0</v>
      </c>
    </row>
    <row r="140" spans="1:35">
      <c r="A140" s="13">
        <v>137</v>
      </c>
      <c r="B140" s="24" t="s">
        <v>427</v>
      </c>
      <c r="C140" s="24" t="s">
        <v>419</v>
      </c>
      <c r="D140" s="24">
        <v>3</v>
      </c>
      <c r="E140" s="22" t="s">
        <v>389</v>
      </c>
      <c r="F140" s="26" t="s">
        <v>539</v>
      </c>
      <c r="G140" s="13">
        <f t="shared" si="3"/>
        <v>36</v>
      </c>
      <c r="H140" s="15"/>
      <c r="I140" s="13">
        <f>IF(H140="",0,IF(H140="優勝",[2]点数換算表!$B$2,IF(H140="準優勝",[2]点数換算表!$C$2,IF(H140="ベスト4",[2]点数換算表!$D$2,[2]点数換算表!$E$2))))</f>
        <v>0</v>
      </c>
      <c r="J140" s="15"/>
      <c r="K140" s="13">
        <f>IF(J140="",0,IF(J140="優勝",[2]点数換算表!$B$3,IF(J140="準優勝",[2]点数換算表!$C$3,IF(J140="ベスト4",[2]点数換算表!$D$3,[2]点数換算表!$E$3))))</f>
        <v>0</v>
      </c>
      <c r="L140" s="24" t="s">
        <v>7</v>
      </c>
      <c r="M140" s="13">
        <f>IF(L140="",0,IF(L140="優勝",[2]点数換算表!$B$4,IF(L140="準優勝",[2]点数換算表!$C$4,IF(L140="ベスト4",[2]点数換算表!$D$4,IF(L140="ベスト8",[2]点数換算表!$E$4,IF(L140="ベスト16",[2]点数換算表!$F$4,""))))))</f>
        <v>20</v>
      </c>
      <c r="N140" s="24"/>
      <c r="O140" s="13">
        <f>IF(N140="",0,IF(N140="優勝",[2]点数換算表!$B$5,IF(N140="準優勝",[2]点数換算表!$C$5,IF(N140="ベスト4",[2]点数換算表!$D$5,IF(N140="ベスト8",[2]点数換算表!$E$5,IF(N140="ベスト16",[2]点数換算表!$F$5,IF(N140="ベスト32",[2]点数換算表!$G$5,"")))))))</f>
        <v>0</v>
      </c>
      <c r="P140" s="24"/>
      <c r="Q140" s="13">
        <f>IF(P140="",0,IF(P140="優勝",[2]点数換算表!$B$6,IF(P140="準優勝",[2]点数換算表!$C$6,IF(P140="ベスト4",[2]点数換算表!$D$6,IF(P140="ベスト8",[2]点数換算表!$E$6,IF(P140="ベスト16",[2]点数換算表!$F$6,IF(P140="ベスト32",[2]点数換算表!$G$6,"")))))))</f>
        <v>0</v>
      </c>
      <c r="R140" s="15"/>
      <c r="S140" s="13">
        <f>IF(R140="",0,IF(R140="優勝",[2]点数換算表!$B$7,IF(R140="準優勝",[2]点数換算表!$C$7,IF(R140="ベスト4",[2]点数換算表!$D$7,IF(R140="ベスト8",[2]点数換算表!$E$7,[2]点数換算表!$F$7)))))</f>
        <v>0</v>
      </c>
      <c r="T140" s="15"/>
      <c r="U140" s="13">
        <f>IF(T140="",0,IF(T140="優勝",[2]点数換算表!$B$8,IF(T140="準優勝",[2]点数換算表!$C$8,IF(T140="ベスト4",[2]点数換算表!$D$8,IF(T140="ベスト8",[2]点数換算表!$E$8,[2]点数換算表!$F$8)))))</f>
        <v>0</v>
      </c>
      <c r="V140" s="15"/>
      <c r="W140" s="13">
        <f>IF(V140="",0,IF(V140="優勝",[2]点数換算表!$B$13,IF(V140="準優勝",[2]点数換算表!$C$13,IF(V140="ベスト4",[2]点数換算表!$D$13,[2]点数換算表!$E$13))))</f>
        <v>0</v>
      </c>
      <c r="X140" s="15"/>
      <c r="Y140" s="13">
        <f>IF(X140="",0,IF(X140="優勝",[2]点数換算表!$B$14,IF(X140="準優勝",[2]点数換算表!$C$14,IF(X140="ベスト4",[2]点数換算表!$D$14,[2]点数換算表!$E$14))))</f>
        <v>0</v>
      </c>
      <c r="Z140" s="24" t="s">
        <v>7</v>
      </c>
      <c r="AA140" s="13">
        <f>IF(Z140="",0,IF(Z140="優勝",[2]点数換算表!$B$15,IF(Z140="準優勝",[2]点数換算表!$C$15,IF(Z140="ベスト4",[2]点数換算表!$D$15,IF(Z140="ベスト8",[2]点数換算表!$E$15,IF(Z140="ベスト16",[2]点数換算表!$F$15,""))))))</f>
        <v>16</v>
      </c>
      <c r="AB140" s="24"/>
      <c r="AC140" s="13">
        <f>IF(AB140="",0,IF(AB140="優勝",[2]点数換算表!$B$16,IF(AB140="準優勝",[2]点数換算表!$C$16,IF(AB140="ベスト4",[2]点数換算表!$D$16,IF(AB140="ベスト8",[2]点数換算表!$E$16,IF(AB140="ベスト16",[2]点数換算表!$F$16,IF(AB140="ベスト32",[2]点数換算表!$G$16,"")))))))</f>
        <v>0</v>
      </c>
      <c r="AD140" s="24"/>
      <c r="AE140" s="13">
        <f>IF(AD140="",0,IF(AD140="優勝",[2]点数換算表!$B$17,IF(AD140="準優勝",[2]点数換算表!$C$17,IF(AD140="ベスト4",[2]点数換算表!$D$17,IF(AD140="ベスト8",[2]点数換算表!$E$17,IF(AD140="ベスト16",[2]点数換算表!$F$17,IF(AD140="ベスト32",[2]点数換算表!$G$17,"")))))))</f>
        <v>0</v>
      </c>
      <c r="AF140" s="15"/>
      <c r="AG140" s="13">
        <f>IF(AF140="",0,IF(AF140="優勝",[2]点数換算表!$B$18,IF(AF140="準優勝",[2]点数換算表!$C$18,IF(AF140="ベスト4",[2]点数換算表!$D$18,IF(AF140="ベスト8",[2]点数換算表!$E$18,[2]点数換算表!$F$18)))))</f>
        <v>0</v>
      </c>
      <c r="AH140" s="15"/>
      <c r="AI140" s="13">
        <f>IF(AH140="",0,IF(AH140="優勝",[2]点数換算表!$B$19,IF(AH140="準優勝",[2]点数換算表!$C$19,IF(AH140="ベスト4",[2]点数換算表!$D$19,IF(AH140="ベスト8",[2]点数換算表!$E$19,[2]点数換算表!$F$19)))))</f>
        <v>0</v>
      </c>
    </row>
    <row r="141" spans="1:35">
      <c r="A141" s="13">
        <v>138</v>
      </c>
      <c r="B141" s="24" t="s">
        <v>460</v>
      </c>
      <c r="C141" s="24" t="s">
        <v>419</v>
      </c>
      <c r="D141" s="24">
        <v>3</v>
      </c>
      <c r="E141" s="22" t="s">
        <v>389</v>
      </c>
      <c r="F141" s="26" t="s">
        <v>539</v>
      </c>
      <c r="G141" s="13">
        <f t="shared" si="3"/>
        <v>36</v>
      </c>
      <c r="H141" s="15"/>
      <c r="I141" s="13">
        <f>IF(H141="",0,IF(H141="優勝",[2]点数換算表!$B$2,IF(H141="準優勝",[2]点数換算表!$C$2,IF(H141="ベスト4",[2]点数換算表!$D$2,[2]点数換算表!$E$2))))</f>
        <v>0</v>
      </c>
      <c r="J141" s="15"/>
      <c r="K141" s="13">
        <f>IF(J141="",0,IF(J141="優勝",[2]点数換算表!$B$3,IF(J141="準優勝",[2]点数換算表!$C$3,IF(J141="ベスト4",[2]点数換算表!$D$3,[2]点数換算表!$E$3))))</f>
        <v>0</v>
      </c>
      <c r="L141" s="24" t="s">
        <v>7</v>
      </c>
      <c r="M141" s="13">
        <f>IF(L141="",0,IF(L141="優勝",[2]点数換算表!$B$4,IF(L141="準優勝",[2]点数換算表!$C$4,IF(L141="ベスト4",[2]点数換算表!$D$4,IF(L141="ベスト8",[2]点数換算表!$E$4,IF(L141="ベスト16",[2]点数換算表!$F$4,""))))))</f>
        <v>20</v>
      </c>
      <c r="N141" s="24"/>
      <c r="O141" s="13">
        <f>IF(N141="",0,IF(N141="優勝",[2]点数換算表!$B$5,IF(N141="準優勝",[2]点数換算表!$C$5,IF(N141="ベスト4",[2]点数換算表!$D$5,IF(N141="ベスト8",[2]点数換算表!$E$5,IF(N141="ベスト16",[2]点数換算表!$F$5,IF(N141="ベスト32",[2]点数換算表!$G$5,"")))))))</f>
        <v>0</v>
      </c>
      <c r="P141" s="24"/>
      <c r="Q141" s="13">
        <f>IF(P141="",0,IF(P141="優勝",[2]点数換算表!$B$6,IF(P141="準優勝",[2]点数換算表!$C$6,IF(P141="ベスト4",[2]点数換算表!$D$6,IF(P141="ベスト8",[2]点数換算表!$E$6,IF(P141="ベスト16",[2]点数換算表!$F$6,IF(P141="ベスト32",[2]点数換算表!$G$6,"")))))))</f>
        <v>0</v>
      </c>
      <c r="R141" s="15"/>
      <c r="S141" s="13">
        <f>IF(R141="",0,IF(R141="優勝",[2]点数換算表!$B$7,IF(R141="準優勝",[2]点数換算表!$C$7,IF(R141="ベスト4",[2]点数換算表!$D$7,IF(R141="ベスト8",[2]点数換算表!$E$7,[2]点数換算表!$F$7)))))</f>
        <v>0</v>
      </c>
      <c r="T141" s="15"/>
      <c r="U141" s="13">
        <f>IF(T141="",0,IF(T141="優勝",[2]点数換算表!$B$8,IF(T141="準優勝",[2]点数換算表!$C$8,IF(T141="ベスト4",[2]点数換算表!$D$8,IF(T141="ベスト8",[2]点数換算表!$E$8,[2]点数換算表!$F$8)))))</f>
        <v>0</v>
      </c>
      <c r="V141" s="15"/>
      <c r="W141" s="13">
        <f>IF(V141="",0,IF(V141="優勝",[2]点数換算表!$B$13,IF(V141="準優勝",[2]点数換算表!$C$13,IF(V141="ベスト4",[2]点数換算表!$D$13,[2]点数換算表!$E$13))))</f>
        <v>0</v>
      </c>
      <c r="X141" s="15"/>
      <c r="Y141" s="13">
        <f>IF(X141="",0,IF(X141="優勝",[2]点数換算表!$B$14,IF(X141="準優勝",[2]点数換算表!$C$14,IF(X141="ベスト4",[2]点数換算表!$D$14,[2]点数換算表!$E$14))))</f>
        <v>0</v>
      </c>
      <c r="Z141" s="24" t="s">
        <v>7</v>
      </c>
      <c r="AA141" s="13">
        <f>IF(Z141="",0,IF(Z141="優勝",[2]点数換算表!$B$15,IF(Z141="準優勝",[2]点数換算表!$C$15,IF(Z141="ベスト4",[2]点数換算表!$D$15,IF(Z141="ベスト8",[2]点数換算表!$E$15,IF(Z141="ベスト16",[2]点数換算表!$F$15,""))))))</f>
        <v>16</v>
      </c>
      <c r="AB141" s="24"/>
      <c r="AC141" s="13">
        <f>IF(AB141="",0,IF(AB141="優勝",[2]点数換算表!$B$16,IF(AB141="準優勝",[2]点数換算表!$C$16,IF(AB141="ベスト4",[2]点数換算表!$D$16,IF(AB141="ベスト8",[2]点数換算表!$E$16,IF(AB141="ベスト16",[2]点数換算表!$F$16,IF(AB141="ベスト32",[2]点数換算表!$G$16,"")))))))</f>
        <v>0</v>
      </c>
      <c r="AD141" s="24"/>
      <c r="AE141" s="13">
        <f>IF(AD141="",0,IF(AD141="優勝",[2]点数換算表!$B$17,IF(AD141="準優勝",[2]点数換算表!$C$17,IF(AD141="ベスト4",[2]点数換算表!$D$17,IF(AD141="ベスト8",[2]点数換算表!$E$17,IF(AD141="ベスト16",[2]点数換算表!$F$17,IF(AD141="ベスト32",[2]点数換算表!$G$17,"")))))))</f>
        <v>0</v>
      </c>
      <c r="AF141" s="15"/>
      <c r="AG141" s="13">
        <f>IF(AF141="",0,IF(AF141="優勝",[2]点数換算表!$B$18,IF(AF141="準優勝",[2]点数換算表!$C$18,IF(AF141="ベスト4",[2]点数換算表!$D$18,IF(AF141="ベスト8",[2]点数換算表!$E$18,[2]点数換算表!$F$18)))))</f>
        <v>0</v>
      </c>
      <c r="AH141" s="15"/>
      <c r="AI141" s="13">
        <f>IF(AH141="",0,IF(AH141="優勝",[2]点数換算表!$B$19,IF(AH141="準優勝",[2]点数換算表!$C$19,IF(AH141="ベスト4",[2]点数換算表!$D$19,IF(AH141="ベスト8",[2]点数換算表!$E$19,[2]点数換算表!$F$19)))))</f>
        <v>0</v>
      </c>
    </row>
    <row r="142" spans="1:35">
      <c r="A142" s="13">
        <v>139</v>
      </c>
      <c r="B142" s="24" t="s">
        <v>512</v>
      </c>
      <c r="C142" s="24" t="s">
        <v>482</v>
      </c>
      <c r="D142" s="24">
        <v>3</v>
      </c>
      <c r="E142" s="25" t="s">
        <v>467</v>
      </c>
      <c r="F142" s="26" t="s">
        <v>539</v>
      </c>
      <c r="G142" s="13">
        <f t="shared" si="3"/>
        <v>36</v>
      </c>
      <c r="H142" s="15"/>
      <c r="I142" s="13">
        <f>IF(H142="",0,IF(H142="優勝",[2]点数換算表!$B$2,IF(H142="準優勝",[2]点数換算表!$C$2,IF(H142="ベスト4",[2]点数換算表!$D$2,[2]点数換算表!$E$2))))</f>
        <v>0</v>
      </c>
      <c r="J142" s="15"/>
      <c r="K142" s="13">
        <f>IF(J142="",0,IF(J142="優勝",[2]点数換算表!$B$3,IF(J142="準優勝",[2]点数換算表!$C$3,IF(J142="ベスト4",[2]点数換算表!$D$3,[2]点数換算表!$E$3))))</f>
        <v>0</v>
      </c>
      <c r="L142" s="24" t="s">
        <v>7</v>
      </c>
      <c r="M142" s="13">
        <f>IF(L142="",0,IF(L142="優勝",[2]点数換算表!$B$4,IF(L142="準優勝",[2]点数換算表!$C$4,IF(L142="ベスト4",[2]点数換算表!$D$4,IF(L142="ベスト8",[2]点数換算表!$E$4,IF(L142="ベスト16",[2]点数換算表!$F$4,""))))))</f>
        <v>20</v>
      </c>
      <c r="N142" s="24"/>
      <c r="O142" s="13">
        <f>IF(N142="",0,IF(N142="優勝",[2]点数換算表!$B$5,IF(N142="準優勝",[2]点数換算表!$C$5,IF(N142="ベスト4",[2]点数換算表!$D$5,IF(N142="ベスト8",[2]点数換算表!$E$5,IF(N142="ベスト16",[2]点数換算表!$F$5,IF(N142="ベスト32",[2]点数換算表!$G$5,"")))))))</f>
        <v>0</v>
      </c>
      <c r="P142" s="24"/>
      <c r="Q142" s="13">
        <f>IF(P142="",0,IF(P142="優勝",[2]点数換算表!$B$6,IF(P142="準優勝",[2]点数換算表!$C$6,IF(P142="ベスト4",[2]点数換算表!$D$6,IF(P142="ベスト8",[2]点数換算表!$E$6,IF(P142="ベスト16",[2]点数換算表!$F$6,IF(P142="ベスト32",[2]点数換算表!$G$6,"")))))))</f>
        <v>0</v>
      </c>
      <c r="R142" s="15"/>
      <c r="S142" s="13">
        <f>IF(R142="",0,IF(R142="優勝",[2]点数換算表!$B$7,IF(R142="準優勝",[2]点数換算表!$C$7,IF(R142="ベスト4",[2]点数換算表!$D$7,IF(R142="ベスト8",[2]点数換算表!$E$7,[2]点数換算表!$F$7)))))</f>
        <v>0</v>
      </c>
      <c r="T142" s="15"/>
      <c r="U142" s="13">
        <f>IF(T142="",0,IF(T142="優勝",[2]点数換算表!$B$8,IF(T142="準優勝",[2]点数換算表!$C$8,IF(T142="ベスト4",[2]点数換算表!$D$8,IF(T142="ベスト8",[2]点数換算表!$E$8,[2]点数換算表!$F$8)))))</f>
        <v>0</v>
      </c>
      <c r="V142" s="15"/>
      <c r="W142" s="13">
        <f>IF(V142="",0,IF(V142="優勝",[2]点数換算表!$B$13,IF(V142="準優勝",[2]点数換算表!$C$13,IF(V142="ベスト4",[2]点数換算表!$D$13,[2]点数換算表!$E$13))))</f>
        <v>0</v>
      </c>
      <c r="X142" s="15"/>
      <c r="Y142" s="13">
        <f>IF(X142="",0,IF(X142="優勝",[2]点数換算表!$B$14,IF(X142="準優勝",[2]点数換算表!$C$14,IF(X142="ベスト4",[2]点数換算表!$D$14,[2]点数換算表!$E$14))))</f>
        <v>0</v>
      </c>
      <c r="Z142" s="24" t="s">
        <v>7</v>
      </c>
      <c r="AA142" s="13">
        <f>IF(Z142="",0,IF(Z142="優勝",[2]点数換算表!$B$15,IF(Z142="準優勝",[2]点数換算表!$C$15,IF(Z142="ベスト4",[2]点数換算表!$D$15,IF(Z142="ベスト8",[2]点数換算表!$E$15,IF(Z142="ベスト16",[2]点数換算表!$F$15,""))))))</f>
        <v>16</v>
      </c>
      <c r="AB142" s="24"/>
      <c r="AC142" s="13">
        <f>IF(AB142="",0,IF(AB142="優勝",[2]点数換算表!$B$16,IF(AB142="準優勝",[2]点数換算表!$C$16,IF(AB142="ベスト4",[2]点数換算表!$D$16,IF(AB142="ベスト8",[2]点数換算表!$E$16,IF(AB142="ベスト16",[2]点数換算表!$F$16,IF(AB142="ベスト32",[2]点数換算表!$G$16,"")))))))</f>
        <v>0</v>
      </c>
      <c r="AD142" s="24"/>
      <c r="AE142" s="13">
        <f>IF(AD142="",0,IF(AD142="優勝",[2]点数換算表!$B$17,IF(AD142="準優勝",[2]点数換算表!$C$17,IF(AD142="ベスト4",[2]点数換算表!$D$17,IF(AD142="ベスト8",[2]点数換算表!$E$17,IF(AD142="ベスト16",[2]点数換算表!$F$17,IF(AD142="ベスト32",[2]点数換算表!$G$17,"")))))))</f>
        <v>0</v>
      </c>
      <c r="AF142" s="15"/>
      <c r="AG142" s="13">
        <f>IF(AF142="",0,IF(AF142="優勝",[2]点数換算表!$B$18,IF(AF142="準優勝",[2]点数換算表!$C$18,IF(AF142="ベスト4",[2]点数換算表!$D$18,IF(AF142="ベスト8",[2]点数換算表!$E$18,[2]点数換算表!$F$18)))))</f>
        <v>0</v>
      </c>
      <c r="AH142" s="15"/>
      <c r="AI142" s="13">
        <f>IF(AH142="",0,IF(AH142="優勝",[2]点数換算表!$B$19,IF(AH142="準優勝",[2]点数換算表!$C$19,IF(AH142="ベスト4",[2]点数換算表!$D$19,IF(AH142="ベスト8",[2]点数換算表!$E$19,[2]点数換算表!$F$19)))))</f>
        <v>0</v>
      </c>
    </row>
    <row r="143" spans="1:35">
      <c r="A143" s="13">
        <v>140</v>
      </c>
      <c r="B143" s="24" t="s">
        <v>285</v>
      </c>
      <c r="C143" s="24" t="s">
        <v>261</v>
      </c>
      <c r="D143" s="24">
        <v>3</v>
      </c>
      <c r="E143" s="19" t="s">
        <v>250</v>
      </c>
      <c r="F143" s="27" t="s">
        <v>540</v>
      </c>
      <c r="G143" s="13">
        <f t="shared" si="3"/>
        <v>36</v>
      </c>
      <c r="H143" s="15"/>
      <c r="I143" s="13">
        <f>IF(H143="",0,IF(H143="優勝",[2]点数換算表!$B$2,IF(H143="準優勝",[2]点数換算表!$C$2,IF(H143="ベスト4",[2]点数換算表!$D$2,[2]点数換算表!$E$2))))</f>
        <v>0</v>
      </c>
      <c r="J143" s="15"/>
      <c r="K143" s="13">
        <f>IF(J143="",0,IF(J143="優勝",[2]点数換算表!$B$3,IF(J143="準優勝",[2]点数換算表!$C$3,IF(J143="ベスト4",[2]点数換算表!$D$3,[2]点数換算表!$E$3))))</f>
        <v>0</v>
      </c>
      <c r="L143" s="24" t="s">
        <v>7</v>
      </c>
      <c r="M143" s="13">
        <f>IF(L143="",0,IF(L143="優勝",[2]点数換算表!$B$4,IF(L143="準優勝",[2]点数換算表!$C$4,IF(L143="ベスト4",[2]点数換算表!$D$4,IF(L143="ベスト8",[2]点数換算表!$E$4,IF(L143="ベスト16",[2]点数換算表!$F$4,""))))))</f>
        <v>20</v>
      </c>
      <c r="N143" s="24"/>
      <c r="O143" s="13">
        <f>IF(N143="",0,IF(N143="優勝",[2]点数換算表!$B$5,IF(N143="準優勝",[2]点数換算表!$C$5,IF(N143="ベスト4",[2]点数換算表!$D$5,IF(N143="ベスト8",[2]点数換算表!$E$5,IF(N143="ベスト16",[2]点数換算表!$F$5,IF(N143="ベスト32",[2]点数換算表!$G$5,"")))))))</f>
        <v>0</v>
      </c>
      <c r="P143" s="24"/>
      <c r="Q143" s="13">
        <f>IF(P143="",0,IF(P143="優勝",[2]点数換算表!$B$6,IF(P143="準優勝",[2]点数換算表!$C$6,IF(P143="ベスト4",[2]点数換算表!$D$6,IF(P143="ベスト8",[2]点数換算表!$E$6,IF(P143="ベスト16",[2]点数換算表!$F$6,IF(P143="ベスト32",[2]点数換算表!$G$6,"")))))))</f>
        <v>0</v>
      </c>
      <c r="R143" s="15"/>
      <c r="S143" s="13">
        <f>IF(R143="",0,IF(R143="優勝",[2]点数換算表!$B$7,IF(R143="準優勝",[2]点数換算表!$C$7,IF(R143="ベスト4",[2]点数換算表!$D$7,IF(R143="ベスト8",[2]点数換算表!$E$7,[2]点数換算表!$F$7)))))</f>
        <v>0</v>
      </c>
      <c r="T143" s="15"/>
      <c r="U143" s="13">
        <f>IF(T143="",0,IF(T143="優勝",[2]点数換算表!$B$8,IF(T143="準優勝",[2]点数換算表!$C$8,IF(T143="ベスト4",[2]点数換算表!$D$8,IF(T143="ベスト8",[2]点数換算表!$E$8,[2]点数換算表!$F$8)))))</f>
        <v>0</v>
      </c>
      <c r="V143" s="15"/>
      <c r="W143" s="13">
        <f>IF(V143="",0,IF(V143="優勝",[2]点数換算表!$B$13,IF(V143="準優勝",[2]点数換算表!$C$13,IF(V143="ベスト4",[2]点数換算表!$D$13,[2]点数換算表!$E$13))))</f>
        <v>0</v>
      </c>
      <c r="X143" s="15"/>
      <c r="Y143" s="13">
        <f>IF(X143="",0,IF(X143="優勝",[2]点数換算表!$B$14,IF(X143="準優勝",[2]点数換算表!$C$14,IF(X143="ベスト4",[2]点数換算表!$D$14,[2]点数換算表!$E$14))))</f>
        <v>0</v>
      </c>
      <c r="Z143" s="24" t="s">
        <v>7</v>
      </c>
      <c r="AA143" s="13">
        <f>IF(Z143="",0,IF(Z143="優勝",[2]点数換算表!$B$15,IF(Z143="準優勝",[2]点数換算表!$C$15,IF(Z143="ベスト4",[2]点数換算表!$D$15,IF(Z143="ベスト8",[2]点数換算表!$E$15,IF(Z143="ベスト16",[2]点数換算表!$F$15,""))))))</f>
        <v>16</v>
      </c>
      <c r="AB143" s="24"/>
      <c r="AC143" s="13">
        <f>IF(AB143="",0,IF(AB143="優勝",[2]点数換算表!$B$16,IF(AB143="準優勝",[2]点数換算表!$C$16,IF(AB143="ベスト4",[2]点数換算表!$D$16,IF(AB143="ベスト8",[2]点数換算表!$E$16,IF(AB143="ベスト16",[2]点数換算表!$F$16,IF(AB143="ベスト32",[2]点数換算表!$G$16,"")))))))</f>
        <v>0</v>
      </c>
      <c r="AD143" s="24"/>
      <c r="AE143" s="13">
        <f>IF(AD143="",0,IF(AD143="優勝",[2]点数換算表!$B$17,IF(AD143="準優勝",[2]点数換算表!$C$17,IF(AD143="ベスト4",[2]点数換算表!$D$17,IF(AD143="ベスト8",[2]点数換算表!$E$17,IF(AD143="ベスト16",[2]点数換算表!$F$17,IF(AD143="ベスト32",[2]点数換算表!$G$17,"")))))))</f>
        <v>0</v>
      </c>
      <c r="AF143" s="15"/>
      <c r="AG143" s="13">
        <f>IF(AF143="",0,IF(AF143="優勝",[2]点数換算表!$B$18,IF(AF143="準優勝",[2]点数換算表!$C$18,IF(AF143="ベスト4",[2]点数換算表!$D$18,IF(AF143="ベスト8",[2]点数換算表!$E$18,[2]点数換算表!$F$18)))))</f>
        <v>0</v>
      </c>
      <c r="AH143" s="15"/>
      <c r="AI143" s="13">
        <f>IF(AH143="",0,IF(AH143="優勝",[2]点数換算表!$B$19,IF(AH143="準優勝",[2]点数換算表!$C$19,IF(AH143="ベスト4",[2]点数換算表!$D$19,IF(AH143="ベスト8",[2]点数換算表!$E$19,[2]点数換算表!$F$19)))))</f>
        <v>0</v>
      </c>
    </row>
    <row r="144" spans="1:35">
      <c r="A144" s="13">
        <v>141</v>
      </c>
      <c r="B144" s="24" t="s">
        <v>263</v>
      </c>
      <c r="C144" s="24" t="s">
        <v>249</v>
      </c>
      <c r="D144" s="24">
        <v>2</v>
      </c>
      <c r="E144" s="19" t="s">
        <v>250</v>
      </c>
      <c r="F144" s="27" t="s">
        <v>540</v>
      </c>
      <c r="G144" s="13">
        <f t="shared" si="3"/>
        <v>36</v>
      </c>
      <c r="H144" s="15"/>
      <c r="I144" s="13">
        <f>IF(H144="",0,IF(H144="優勝",[2]点数換算表!$B$2,IF(H144="準優勝",[2]点数換算表!$C$2,IF(H144="ベスト4",[2]点数換算表!$D$2,[2]点数換算表!$E$2))))</f>
        <v>0</v>
      </c>
      <c r="J144" s="15"/>
      <c r="K144" s="13">
        <f>IF(J144="",0,IF(J144="優勝",[2]点数換算表!$B$3,IF(J144="準優勝",[2]点数換算表!$C$3,IF(J144="ベスト4",[2]点数換算表!$D$3,[2]点数換算表!$E$3))))</f>
        <v>0</v>
      </c>
      <c r="L144" s="24" t="s">
        <v>7</v>
      </c>
      <c r="M144" s="13">
        <f>IF(L144="",0,IF(L144="優勝",[2]点数換算表!$B$4,IF(L144="準優勝",[2]点数換算表!$C$4,IF(L144="ベスト4",[2]点数換算表!$D$4,IF(L144="ベスト8",[2]点数換算表!$E$4,IF(L144="ベスト16",[2]点数換算表!$F$4,""))))))</f>
        <v>20</v>
      </c>
      <c r="N144" s="24"/>
      <c r="O144" s="13">
        <f>IF(N144="",0,IF(N144="優勝",[2]点数換算表!$B$5,IF(N144="準優勝",[2]点数換算表!$C$5,IF(N144="ベスト4",[2]点数換算表!$D$5,IF(N144="ベスト8",[2]点数換算表!$E$5,IF(N144="ベスト16",[2]点数換算表!$F$5,IF(N144="ベスト32",[2]点数換算表!$G$5,"")))))))</f>
        <v>0</v>
      </c>
      <c r="P144" s="24"/>
      <c r="Q144" s="13">
        <f>IF(P144="",0,IF(P144="優勝",[2]点数換算表!$B$6,IF(P144="準優勝",[2]点数換算表!$C$6,IF(P144="ベスト4",[2]点数換算表!$D$6,IF(P144="ベスト8",[2]点数換算表!$E$6,IF(P144="ベスト16",[2]点数換算表!$F$6,IF(P144="ベスト32",[2]点数換算表!$G$6,"")))))))</f>
        <v>0</v>
      </c>
      <c r="R144" s="15"/>
      <c r="S144" s="13">
        <f>IF(R144="",0,IF(R144="優勝",[2]点数換算表!$B$7,IF(R144="準優勝",[2]点数換算表!$C$7,IF(R144="ベスト4",[2]点数換算表!$D$7,IF(R144="ベスト8",[2]点数換算表!$E$7,[2]点数換算表!$F$7)))))</f>
        <v>0</v>
      </c>
      <c r="T144" s="15"/>
      <c r="U144" s="13">
        <f>IF(T144="",0,IF(T144="優勝",[2]点数換算表!$B$8,IF(T144="準優勝",[2]点数換算表!$C$8,IF(T144="ベスト4",[2]点数換算表!$D$8,IF(T144="ベスト8",[2]点数換算表!$E$8,[2]点数換算表!$F$8)))))</f>
        <v>0</v>
      </c>
      <c r="V144" s="15"/>
      <c r="W144" s="13">
        <f>IF(V144="",0,IF(V144="優勝",[2]点数換算表!$B$13,IF(V144="準優勝",[2]点数換算表!$C$13,IF(V144="ベスト4",[2]点数換算表!$D$13,[2]点数換算表!$E$13))))</f>
        <v>0</v>
      </c>
      <c r="X144" s="15"/>
      <c r="Y144" s="13">
        <f>IF(X144="",0,IF(X144="優勝",[2]点数換算表!$B$14,IF(X144="準優勝",[2]点数換算表!$C$14,IF(X144="ベスト4",[2]点数換算表!$D$14,[2]点数換算表!$E$14))))</f>
        <v>0</v>
      </c>
      <c r="Z144" s="24" t="s">
        <v>7</v>
      </c>
      <c r="AA144" s="13">
        <f>IF(Z144="",0,IF(Z144="優勝",[2]点数換算表!$B$15,IF(Z144="準優勝",[2]点数換算表!$C$15,IF(Z144="ベスト4",[2]点数換算表!$D$15,IF(Z144="ベスト8",[2]点数換算表!$E$15,IF(Z144="ベスト16",[2]点数換算表!$F$15,""))))))</f>
        <v>16</v>
      </c>
      <c r="AB144" s="24"/>
      <c r="AC144" s="13">
        <f>IF(AB144="",0,IF(AB144="優勝",[2]点数換算表!$B$16,IF(AB144="準優勝",[2]点数換算表!$C$16,IF(AB144="ベスト4",[2]点数換算表!$D$16,IF(AB144="ベスト8",[2]点数換算表!$E$16,IF(AB144="ベスト16",[2]点数換算表!$F$16,IF(AB144="ベスト32",[2]点数換算表!$G$16,"")))))))</f>
        <v>0</v>
      </c>
      <c r="AD144" s="24"/>
      <c r="AE144" s="13">
        <f>IF(AD144="",0,IF(AD144="優勝",[2]点数換算表!$B$17,IF(AD144="準優勝",[2]点数換算表!$C$17,IF(AD144="ベスト4",[2]点数換算表!$D$17,IF(AD144="ベスト8",[2]点数換算表!$E$17,IF(AD144="ベスト16",[2]点数換算表!$F$17,IF(AD144="ベスト32",[2]点数換算表!$G$17,"")))))))</f>
        <v>0</v>
      </c>
      <c r="AF144" s="15"/>
      <c r="AG144" s="13">
        <f>IF(AF144="",0,IF(AF144="優勝",[2]点数換算表!$B$18,IF(AF144="準優勝",[2]点数換算表!$C$18,IF(AF144="ベスト4",[2]点数換算表!$D$18,IF(AF144="ベスト8",[2]点数換算表!$E$18,[2]点数換算表!$F$18)))))</f>
        <v>0</v>
      </c>
      <c r="AH144" s="15"/>
      <c r="AI144" s="13">
        <f>IF(AH144="",0,IF(AH144="優勝",[2]点数換算表!$B$19,IF(AH144="準優勝",[2]点数換算表!$C$19,IF(AH144="ベスト4",[2]点数換算表!$D$19,IF(AH144="ベスト8",[2]点数換算表!$E$19,[2]点数換算表!$F$19)))))</f>
        <v>0</v>
      </c>
    </row>
    <row r="145" spans="1:35">
      <c r="A145" s="13">
        <v>142</v>
      </c>
      <c r="B145" s="24" t="s">
        <v>287</v>
      </c>
      <c r="C145" s="24" t="s">
        <v>261</v>
      </c>
      <c r="D145" s="24">
        <v>2</v>
      </c>
      <c r="E145" s="19" t="s">
        <v>250</v>
      </c>
      <c r="F145" s="27" t="s">
        <v>540</v>
      </c>
      <c r="G145" s="13">
        <f t="shared" si="3"/>
        <v>36</v>
      </c>
      <c r="H145" s="15"/>
      <c r="I145" s="13">
        <f>IF(H145="",0,IF(H145="優勝",[2]点数換算表!$B$2,IF(H145="準優勝",[2]点数換算表!$C$2,IF(H145="ベスト4",[2]点数換算表!$D$2,[2]点数換算表!$E$2))))</f>
        <v>0</v>
      </c>
      <c r="J145" s="15"/>
      <c r="K145" s="13">
        <f>IF(J145="",0,IF(J145="優勝",[2]点数換算表!$B$3,IF(J145="準優勝",[2]点数換算表!$C$3,IF(J145="ベスト4",[2]点数換算表!$D$3,[2]点数換算表!$E$3))))</f>
        <v>0</v>
      </c>
      <c r="L145" s="24" t="s">
        <v>7</v>
      </c>
      <c r="M145" s="13">
        <f>IF(L145="",0,IF(L145="優勝",[2]点数換算表!$B$4,IF(L145="準優勝",[2]点数換算表!$C$4,IF(L145="ベスト4",[2]点数換算表!$D$4,IF(L145="ベスト8",[2]点数換算表!$E$4,IF(L145="ベスト16",[2]点数換算表!$F$4,""))))))</f>
        <v>20</v>
      </c>
      <c r="N145" s="24"/>
      <c r="O145" s="13">
        <f>IF(N145="",0,IF(N145="優勝",[2]点数換算表!$B$5,IF(N145="準優勝",[2]点数換算表!$C$5,IF(N145="ベスト4",[2]点数換算表!$D$5,IF(N145="ベスト8",[2]点数換算表!$E$5,IF(N145="ベスト16",[2]点数換算表!$F$5,IF(N145="ベスト32",[2]点数換算表!$G$5,"")))))))</f>
        <v>0</v>
      </c>
      <c r="P145" s="24"/>
      <c r="Q145" s="13">
        <f>IF(P145="",0,IF(P145="優勝",[2]点数換算表!$B$6,IF(P145="準優勝",[2]点数換算表!$C$6,IF(P145="ベスト4",[2]点数換算表!$D$6,IF(P145="ベスト8",[2]点数換算表!$E$6,IF(P145="ベスト16",[2]点数換算表!$F$6,IF(P145="ベスト32",[2]点数換算表!$G$6,"")))))))</f>
        <v>0</v>
      </c>
      <c r="R145" s="15"/>
      <c r="S145" s="13">
        <f>IF(R145="",0,IF(R145="優勝",[2]点数換算表!$B$7,IF(R145="準優勝",[2]点数換算表!$C$7,IF(R145="ベスト4",[2]点数換算表!$D$7,IF(R145="ベスト8",[2]点数換算表!$E$7,[2]点数換算表!$F$7)))))</f>
        <v>0</v>
      </c>
      <c r="T145" s="15"/>
      <c r="U145" s="13">
        <f>IF(T145="",0,IF(T145="優勝",[2]点数換算表!$B$8,IF(T145="準優勝",[2]点数換算表!$C$8,IF(T145="ベスト4",[2]点数換算表!$D$8,IF(T145="ベスト8",[2]点数換算表!$E$8,[2]点数換算表!$F$8)))))</f>
        <v>0</v>
      </c>
      <c r="V145" s="15"/>
      <c r="W145" s="13">
        <f>IF(V145="",0,IF(V145="優勝",[2]点数換算表!$B$13,IF(V145="準優勝",[2]点数換算表!$C$13,IF(V145="ベスト4",[2]点数換算表!$D$13,[2]点数換算表!$E$13))))</f>
        <v>0</v>
      </c>
      <c r="X145" s="15"/>
      <c r="Y145" s="13">
        <f>IF(X145="",0,IF(X145="優勝",[2]点数換算表!$B$14,IF(X145="準優勝",[2]点数換算表!$C$14,IF(X145="ベスト4",[2]点数換算表!$D$14,[2]点数換算表!$E$14))))</f>
        <v>0</v>
      </c>
      <c r="Z145" s="24" t="s">
        <v>7</v>
      </c>
      <c r="AA145" s="13">
        <f>IF(Z145="",0,IF(Z145="優勝",[2]点数換算表!$B$15,IF(Z145="準優勝",[2]点数換算表!$C$15,IF(Z145="ベスト4",[2]点数換算表!$D$15,IF(Z145="ベスト8",[2]点数換算表!$E$15,IF(Z145="ベスト16",[2]点数換算表!$F$15,""))))))</f>
        <v>16</v>
      </c>
      <c r="AB145" s="24"/>
      <c r="AC145" s="13">
        <f>IF(AB145="",0,IF(AB145="優勝",[2]点数換算表!$B$16,IF(AB145="準優勝",[2]点数換算表!$C$16,IF(AB145="ベスト4",[2]点数換算表!$D$16,IF(AB145="ベスト8",[2]点数換算表!$E$16,IF(AB145="ベスト16",[2]点数換算表!$F$16,IF(AB145="ベスト32",[2]点数換算表!$G$16,"")))))))</f>
        <v>0</v>
      </c>
      <c r="AD145" s="24"/>
      <c r="AE145" s="13">
        <f>IF(AD145="",0,IF(AD145="優勝",[2]点数換算表!$B$17,IF(AD145="準優勝",[2]点数換算表!$C$17,IF(AD145="ベスト4",[2]点数換算表!$D$17,IF(AD145="ベスト8",[2]点数換算表!$E$17,IF(AD145="ベスト16",[2]点数換算表!$F$17,IF(AD145="ベスト32",[2]点数換算表!$G$17,"")))))))</f>
        <v>0</v>
      </c>
      <c r="AF145" s="15"/>
      <c r="AG145" s="13">
        <f>IF(AF145="",0,IF(AF145="優勝",[2]点数換算表!$B$18,IF(AF145="準優勝",[2]点数換算表!$C$18,IF(AF145="ベスト4",[2]点数換算表!$D$18,IF(AF145="ベスト8",[2]点数換算表!$E$18,[2]点数換算表!$F$18)))))</f>
        <v>0</v>
      </c>
      <c r="AH145" s="15"/>
      <c r="AI145" s="13">
        <f>IF(AH145="",0,IF(AH145="優勝",[2]点数換算表!$B$19,IF(AH145="準優勝",[2]点数換算表!$C$19,IF(AH145="ベスト4",[2]点数換算表!$D$19,IF(AH145="ベスト8",[2]点数換算表!$E$19,[2]点数換算表!$F$19)))))</f>
        <v>0</v>
      </c>
    </row>
    <row r="146" spans="1:35">
      <c r="A146" s="13">
        <v>143</v>
      </c>
      <c r="B146" s="24" t="s">
        <v>324</v>
      </c>
      <c r="C146" s="24" t="s">
        <v>300</v>
      </c>
      <c r="D146" s="24">
        <v>3</v>
      </c>
      <c r="E146" s="20" t="s">
        <v>289</v>
      </c>
      <c r="F146" s="27" t="s">
        <v>540</v>
      </c>
      <c r="G146" s="13">
        <f t="shared" si="3"/>
        <v>36</v>
      </c>
      <c r="H146" s="15"/>
      <c r="I146" s="13">
        <f>IF(H146="",0,IF(H146="優勝",[2]点数換算表!$B$2,IF(H146="準優勝",[2]点数換算表!$C$2,IF(H146="ベスト4",[2]点数換算表!$D$2,[2]点数換算表!$E$2))))</f>
        <v>0</v>
      </c>
      <c r="J146" s="15"/>
      <c r="K146" s="13">
        <f>IF(J146="",0,IF(J146="優勝",[2]点数換算表!$B$3,IF(J146="準優勝",[2]点数換算表!$C$3,IF(J146="ベスト4",[2]点数換算表!$D$3,[2]点数換算表!$E$3))))</f>
        <v>0</v>
      </c>
      <c r="L146" s="24" t="s">
        <v>7</v>
      </c>
      <c r="M146" s="13">
        <f>IF(L146="",0,IF(L146="優勝",[2]点数換算表!$B$4,IF(L146="準優勝",[2]点数換算表!$C$4,IF(L146="ベスト4",[2]点数換算表!$D$4,IF(L146="ベスト8",[2]点数換算表!$E$4,IF(L146="ベスト16",[2]点数換算表!$F$4,""))))))</f>
        <v>20</v>
      </c>
      <c r="N146" s="24"/>
      <c r="O146" s="13">
        <f>IF(N146="",0,IF(N146="優勝",[2]点数換算表!$B$5,IF(N146="準優勝",[2]点数換算表!$C$5,IF(N146="ベスト4",[2]点数換算表!$D$5,IF(N146="ベスト8",[2]点数換算表!$E$5,IF(N146="ベスト16",[2]点数換算表!$F$5,IF(N146="ベスト32",[2]点数換算表!$G$5,"")))))))</f>
        <v>0</v>
      </c>
      <c r="P146" s="24"/>
      <c r="Q146" s="13">
        <f>IF(P146="",0,IF(P146="優勝",[2]点数換算表!$B$6,IF(P146="準優勝",[2]点数換算表!$C$6,IF(P146="ベスト4",[2]点数換算表!$D$6,IF(P146="ベスト8",[2]点数換算表!$E$6,IF(P146="ベスト16",[2]点数換算表!$F$6,IF(P146="ベスト32",[2]点数換算表!$G$6,"")))))))</f>
        <v>0</v>
      </c>
      <c r="R146" s="15"/>
      <c r="S146" s="13">
        <f>IF(R146="",0,IF(R146="優勝",[2]点数換算表!$B$7,IF(R146="準優勝",[2]点数換算表!$C$7,IF(R146="ベスト4",[2]点数換算表!$D$7,IF(R146="ベスト8",[2]点数換算表!$E$7,[2]点数換算表!$F$7)))))</f>
        <v>0</v>
      </c>
      <c r="T146" s="15"/>
      <c r="U146" s="13">
        <f>IF(T146="",0,IF(T146="優勝",[2]点数換算表!$B$8,IF(T146="準優勝",[2]点数換算表!$C$8,IF(T146="ベスト4",[2]点数換算表!$D$8,IF(T146="ベスト8",[2]点数換算表!$E$8,[2]点数換算表!$F$8)))))</f>
        <v>0</v>
      </c>
      <c r="V146" s="15"/>
      <c r="W146" s="13">
        <f>IF(V146="",0,IF(V146="優勝",[2]点数換算表!$B$13,IF(V146="準優勝",[2]点数換算表!$C$13,IF(V146="ベスト4",[2]点数換算表!$D$13,[2]点数換算表!$E$13))))</f>
        <v>0</v>
      </c>
      <c r="X146" s="15"/>
      <c r="Y146" s="13">
        <f>IF(X146="",0,IF(X146="優勝",[2]点数換算表!$B$14,IF(X146="準優勝",[2]点数換算表!$C$14,IF(X146="ベスト4",[2]点数換算表!$D$14,[2]点数換算表!$E$14))))</f>
        <v>0</v>
      </c>
      <c r="Z146" s="24" t="s">
        <v>7</v>
      </c>
      <c r="AA146" s="13">
        <f>IF(Z146="",0,IF(Z146="優勝",[2]点数換算表!$B$15,IF(Z146="準優勝",[2]点数換算表!$C$15,IF(Z146="ベスト4",[2]点数換算表!$D$15,IF(Z146="ベスト8",[2]点数換算表!$E$15,IF(Z146="ベスト16",[2]点数換算表!$F$15,""))))))</f>
        <v>16</v>
      </c>
      <c r="AB146" s="24"/>
      <c r="AC146" s="13">
        <f>IF(AB146="",0,IF(AB146="優勝",[2]点数換算表!$B$16,IF(AB146="準優勝",[2]点数換算表!$C$16,IF(AB146="ベスト4",[2]点数換算表!$D$16,IF(AB146="ベスト8",[2]点数換算表!$E$16,IF(AB146="ベスト16",[2]点数換算表!$F$16,IF(AB146="ベスト32",[2]点数換算表!$G$16,"")))))))</f>
        <v>0</v>
      </c>
      <c r="AD146" s="24"/>
      <c r="AE146" s="13">
        <f>IF(AD146="",0,IF(AD146="優勝",[2]点数換算表!$B$17,IF(AD146="準優勝",[2]点数換算表!$C$17,IF(AD146="ベスト4",[2]点数換算表!$D$17,IF(AD146="ベスト8",[2]点数換算表!$E$17,IF(AD146="ベスト16",[2]点数換算表!$F$17,IF(AD146="ベスト32",[2]点数換算表!$G$17,"")))))))</f>
        <v>0</v>
      </c>
      <c r="AF146" s="15"/>
      <c r="AG146" s="13">
        <f>IF(AF146="",0,IF(AF146="優勝",[2]点数換算表!$B$18,IF(AF146="準優勝",[2]点数換算表!$C$18,IF(AF146="ベスト4",[2]点数換算表!$D$18,IF(AF146="ベスト8",[2]点数換算表!$E$18,[2]点数換算表!$F$18)))))</f>
        <v>0</v>
      </c>
      <c r="AH146" s="15"/>
      <c r="AI146" s="13">
        <f>IF(AH146="",0,IF(AH146="優勝",[2]点数換算表!$B$19,IF(AH146="準優勝",[2]点数換算表!$C$19,IF(AH146="ベスト4",[2]点数換算表!$D$19,IF(AH146="ベスト8",[2]点数換算表!$E$19,[2]点数換算表!$F$19)))))</f>
        <v>0</v>
      </c>
    </row>
    <row r="147" spans="1:35">
      <c r="A147" s="13">
        <v>144</v>
      </c>
      <c r="B147" s="24" t="s">
        <v>327</v>
      </c>
      <c r="C147" s="24" t="s">
        <v>302</v>
      </c>
      <c r="D147" s="24">
        <v>2</v>
      </c>
      <c r="E147" s="20" t="s">
        <v>289</v>
      </c>
      <c r="F147" s="27" t="s">
        <v>540</v>
      </c>
      <c r="G147" s="13">
        <f t="shared" si="3"/>
        <v>36</v>
      </c>
      <c r="H147" s="15"/>
      <c r="I147" s="13">
        <f>IF(H147="",0,IF(H147="優勝",[2]点数換算表!$B$2,IF(H147="準優勝",[2]点数換算表!$C$2,IF(H147="ベスト4",[2]点数換算表!$D$2,[2]点数換算表!$E$2))))</f>
        <v>0</v>
      </c>
      <c r="J147" s="15"/>
      <c r="K147" s="13">
        <f>IF(J147="",0,IF(J147="優勝",[2]点数換算表!$B$3,IF(J147="準優勝",[2]点数換算表!$C$3,IF(J147="ベスト4",[2]点数換算表!$D$3,[2]点数換算表!$E$3))))</f>
        <v>0</v>
      </c>
      <c r="L147" s="24" t="s">
        <v>7</v>
      </c>
      <c r="M147" s="13">
        <f>IF(L147="",0,IF(L147="優勝",[2]点数換算表!$B$4,IF(L147="準優勝",[2]点数換算表!$C$4,IF(L147="ベスト4",[2]点数換算表!$D$4,IF(L147="ベスト8",[2]点数換算表!$E$4,IF(L147="ベスト16",[2]点数換算表!$F$4,""))))))</f>
        <v>20</v>
      </c>
      <c r="N147" s="24"/>
      <c r="O147" s="13">
        <f>IF(N147="",0,IF(N147="優勝",[2]点数換算表!$B$5,IF(N147="準優勝",[2]点数換算表!$C$5,IF(N147="ベスト4",[2]点数換算表!$D$5,IF(N147="ベスト8",[2]点数換算表!$E$5,IF(N147="ベスト16",[2]点数換算表!$F$5,IF(N147="ベスト32",[2]点数換算表!$G$5,"")))))))</f>
        <v>0</v>
      </c>
      <c r="P147" s="24"/>
      <c r="Q147" s="13">
        <f>IF(P147="",0,IF(P147="優勝",[2]点数換算表!$B$6,IF(P147="準優勝",[2]点数換算表!$C$6,IF(P147="ベスト4",[2]点数換算表!$D$6,IF(P147="ベスト8",[2]点数換算表!$E$6,IF(P147="ベスト16",[2]点数換算表!$F$6,IF(P147="ベスト32",[2]点数換算表!$G$6,"")))))))</f>
        <v>0</v>
      </c>
      <c r="R147" s="15"/>
      <c r="S147" s="13">
        <f>IF(R147="",0,IF(R147="優勝",[2]点数換算表!$B$7,IF(R147="準優勝",[2]点数換算表!$C$7,IF(R147="ベスト4",[2]点数換算表!$D$7,IF(R147="ベスト8",[2]点数換算表!$E$7,[2]点数換算表!$F$7)))))</f>
        <v>0</v>
      </c>
      <c r="T147" s="15"/>
      <c r="U147" s="13">
        <f>IF(T147="",0,IF(T147="優勝",[2]点数換算表!$B$8,IF(T147="準優勝",[2]点数換算表!$C$8,IF(T147="ベスト4",[2]点数換算表!$D$8,IF(T147="ベスト8",[2]点数換算表!$E$8,[2]点数換算表!$F$8)))))</f>
        <v>0</v>
      </c>
      <c r="V147" s="15"/>
      <c r="W147" s="13">
        <f>IF(V147="",0,IF(V147="優勝",[2]点数換算表!$B$13,IF(V147="準優勝",[2]点数換算表!$C$13,IF(V147="ベスト4",[2]点数換算表!$D$13,[2]点数換算表!$E$13))))</f>
        <v>0</v>
      </c>
      <c r="X147" s="15"/>
      <c r="Y147" s="13">
        <f>IF(X147="",0,IF(X147="優勝",[2]点数換算表!$B$14,IF(X147="準優勝",[2]点数換算表!$C$14,IF(X147="ベスト4",[2]点数換算表!$D$14,[2]点数換算表!$E$14))))</f>
        <v>0</v>
      </c>
      <c r="Z147" s="24" t="s">
        <v>7</v>
      </c>
      <c r="AA147" s="13">
        <f>IF(Z147="",0,IF(Z147="優勝",[2]点数換算表!$B$15,IF(Z147="準優勝",[2]点数換算表!$C$15,IF(Z147="ベスト4",[2]点数換算表!$D$15,IF(Z147="ベスト8",[2]点数換算表!$E$15,IF(Z147="ベスト16",[2]点数換算表!$F$15,""))))))</f>
        <v>16</v>
      </c>
      <c r="AB147" s="24"/>
      <c r="AC147" s="13">
        <f>IF(AB147="",0,IF(AB147="優勝",[2]点数換算表!$B$16,IF(AB147="準優勝",[2]点数換算表!$C$16,IF(AB147="ベスト4",[2]点数換算表!$D$16,IF(AB147="ベスト8",[2]点数換算表!$E$16,IF(AB147="ベスト16",[2]点数換算表!$F$16,IF(AB147="ベスト32",[2]点数換算表!$G$16,"")))))))</f>
        <v>0</v>
      </c>
      <c r="AD147" s="24"/>
      <c r="AE147" s="13">
        <f>IF(AD147="",0,IF(AD147="優勝",[2]点数換算表!$B$17,IF(AD147="準優勝",[2]点数換算表!$C$17,IF(AD147="ベスト4",[2]点数換算表!$D$17,IF(AD147="ベスト8",[2]点数換算表!$E$17,IF(AD147="ベスト16",[2]点数換算表!$F$17,IF(AD147="ベスト32",[2]点数換算表!$G$17,"")))))))</f>
        <v>0</v>
      </c>
      <c r="AF147" s="15"/>
      <c r="AG147" s="13">
        <f>IF(AF147="",0,IF(AF147="優勝",[2]点数換算表!$B$18,IF(AF147="準優勝",[2]点数換算表!$C$18,IF(AF147="ベスト4",[2]点数換算表!$D$18,IF(AF147="ベスト8",[2]点数換算表!$E$18,[2]点数換算表!$F$18)))))</f>
        <v>0</v>
      </c>
      <c r="AH147" s="15"/>
      <c r="AI147" s="13">
        <f>IF(AH147="",0,IF(AH147="優勝",[2]点数換算表!$B$19,IF(AH147="準優勝",[2]点数換算表!$C$19,IF(AH147="ベスト4",[2]点数換算表!$D$19,IF(AH147="ベスト8",[2]点数換算表!$E$19,[2]点数換算表!$F$19)))))</f>
        <v>0</v>
      </c>
    </row>
    <row r="148" spans="1:35">
      <c r="A148" s="13">
        <v>145</v>
      </c>
      <c r="B148" s="24" t="s">
        <v>280</v>
      </c>
      <c r="C148" s="24" t="s">
        <v>257</v>
      </c>
      <c r="D148" s="24">
        <v>2</v>
      </c>
      <c r="E148" s="19" t="s">
        <v>250</v>
      </c>
      <c r="F148" s="27" t="s">
        <v>540</v>
      </c>
      <c r="G148" s="13">
        <f t="shared" si="3"/>
        <v>32</v>
      </c>
      <c r="H148" s="15"/>
      <c r="I148" s="13">
        <f>IF(H148="",0,IF(H148="優勝",[2]点数換算表!$B$2,IF(H148="準優勝",[2]点数換算表!$C$2,IF(H148="ベスト4",[2]点数換算表!$D$2,[2]点数換算表!$E$2))))</f>
        <v>0</v>
      </c>
      <c r="J148" s="15"/>
      <c r="K148" s="13">
        <f>IF(J148="",0,IF(J148="優勝",[2]点数換算表!$B$3,IF(J148="準優勝",[2]点数換算表!$C$3,IF(J148="ベスト4",[2]点数換算表!$D$3,[2]点数換算表!$E$3))))</f>
        <v>0</v>
      </c>
      <c r="L148" s="24"/>
      <c r="M148" s="13">
        <f>IF(L148="",0,IF(L148="優勝",[2]点数換算表!$B$4,IF(L148="準優勝",[2]点数換算表!$C$4,IF(L148="ベスト4",[2]点数換算表!$D$4,IF(L148="ベスト8",[2]点数換算表!$E$4,IF(L148="ベスト16",[2]点数換算表!$F$4,""))))))</f>
        <v>0</v>
      </c>
      <c r="N148" s="24"/>
      <c r="O148" s="13">
        <f>IF(N148="",0,IF(N148="優勝",[2]点数換算表!$B$5,IF(N148="準優勝",[2]点数換算表!$C$5,IF(N148="ベスト4",[2]点数換算表!$D$5,IF(N148="ベスト8",[2]点数換算表!$E$5,IF(N148="ベスト16",[2]点数換算表!$F$5,IF(N148="ベスト32",[2]点数換算表!$G$5,"")))))))</f>
        <v>0</v>
      </c>
      <c r="P148" s="24"/>
      <c r="Q148" s="13">
        <f>IF(P148="",0,IF(P148="優勝",[2]点数換算表!$B$6,IF(P148="準優勝",[2]点数換算表!$C$6,IF(P148="ベスト4",[2]点数換算表!$D$6,IF(P148="ベスト8",[2]点数換算表!$E$6,IF(P148="ベスト16",[2]点数換算表!$F$6,IF(P148="ベスト32",[2]点数換算表!$G$6,"")))))))</f>
        <v>0</v>
      </c>
      <c r="R148" s="15"/>
      <c r="S148" s="13">
        <f>IF(R148="",0,IF(R148="優勝",[2]点数換算表!$B$7,IF(R148="準優勝",[2]点数換算表!$C$7,IF(R148="ベスト4",[2]点数換算表!$D$7,IF(R148="ベスト8",[2]点数換算表!$E$7,[2]点数換算表!$F$7)))))</f>
        <v>0</v>
      </c>
      <c r="T148" s="15"/>
      <c r="U148" s="13">
        <f>IF(T148="",0,IF(T148="優勝",[2]点数換算表!$B$8,IF(T148="準優勝",[2]点数換算表!$C$8,IF(T148="ベスト4",[2]点数換算表!$D$8,IF(T148="ベスト8",[2]点数換算表!$E$8,[2]点数換算表!$F$8)))))</f>
        <v>0</v>
      </c>
      <c r="V148" s="15"/>
      <c r="W148" s="13">
        <f>IF(V148="",0,IF(V148="優勝",[2]点数換算表!$B$13,IF(V148="準優勝",[2]点数換算表!$C$13,IF(V148="ベスト4",[2]点数換算表!$D$13,[2]点数換算表!$E$13))))</f>
        <v>0</v>
      </c>
      <c r="X148" s="15"/>
      <c r="Y148" s="13">
        <f>IF(X148="",0,IF(X148="優勝",[2]点数換算表!$B$14,IF(X148="準優勝",[2]点数換算表!$C$14,IF(X148="ベスト4",[2]点数換算表!$D$14,[2]点数換算表!$E$14))))</f>
        <v>0</v>
      </c>
      <c r="Z148" s="24" t="s">
        <v>9</v>
      </c>
      <c r="AA148" s="13">
        <f>IF(Z148="",0,IF(Z148="優勝",[2]点数換算表!$B$15,IF(Z148="準優勝",[2]点数換算表!$C$15,IF(Z148="ベスト4",[2]点数換算表!$D$15,IF(Z148="ベスト8",[2]点数換算表!$E$15,IF(Z148="ベスト16",[2]点数換算表!$F$15,""))))))</f>
        <v>32</v>
      </c>
      <c r="AB148" s="24"/>
      <c r="AC148" s="13">
        <f>IF(AB148="",0,IF(AB148="優勝",[2]点数換算表!$B$16,IF(AB148="準優勝",[2]点数換算表!$C$16,IF(AB148="ベスト4",[2]点数換算表!$D$16,IF(AB148="ベスト8",[2]点数換算表!$E$16,IF(AB148="ベスト16",[2]点数換算表!$F$16,IF(AB148="ベスト32",[2]点数換算表!$G$16,"")))))))</f>
        <v>0</v>
      </c>
      <c r="AD148" s="24"/>
      <c r="AE148" s="13">
        <f>IF(AD148="",0,IF(AD148="優勝",[2]点数換算表!$B$17,IF(AD148="準優勝",[2]点数換算表!$C$17,IF(AD148="ベスト4",[2]点数換算表!$D$17,IF(AD148="ベスト8",[2]点数換算表!$E$17,IF(AD148="ベスト16",[2]点数換算表!$F$17,IF(AD148="ベスト32",[2]点数換算表!$G$17,"")))))))</f>
        <v>0</v>
      </c>
      <c r="AF148" s="15"/>
      <c r="AG148" s="13">
        <f>IF(AF148="",0,IF(AF148="優勝",[2]点数換算表!$B$18,IF(AF148="準優勝",[2]点数換算表!$C$18,IF(AF148="ベスト4",[2]点数換算表!$D$18,IF(AF148="ベスト8",[2]点数換算表!$E$18,[2]点数換算表!$F$18)))))</f>
        <v>0</v>
      </c>
      <c r="AH148" s="15"/>
      <c r="AI148" s="13">
        <f>IF(AH148="",0,IF(AH148="優勝",[2]点数換算表!$B$19,IF(AH148="準優勝",[2]点数換算表!$C$19,IF(AH148="ベスト4",[2]点数換算表!$D$19,IF(AH148="ベスト8",[2]点数換算表!$E$19,[2]点数換算表!$F$19)))))</f>
        <v>0</v>
      </c>
    </row>
    <row r="149" spans="1:35">
      <c r="A149" s="13">
        <v>146</v>
      </c>
      <c r="B149" s="24" t="s">
        <v>281</v>
      </c>
      <c r="C149" s="24" t="s">
        <v>282</v>
      </c>
      <c r="D149" s="24">
        <v>3</v>
      </c>
      <c r="E149" s="19" t="s">
        <v>250</v>
      </c>
      <c r="F149" s="27" t="s">
        <v>540</v>
      </c>
      <c r="G149" s="13">
        <f t="shared" si="3"/>
        <v>32</v>
      </c>
      <c r="H149" s="15"/>
      <c r="I149" s="13">
        <f>IF(H149="",0,IF(H149="優勝",[2]点数換算表!$B$2,IF(H149="準優勝",[2]点数換算表!$C$2,IF(H149="ベスト4",[2]点数換算表!$D$2,[2]点数換算表!$E$2))))</f>
        <v>0</v>
      </c>
      <c r="J149" s="15"/>
      <c r="K149" s="13">
        <f>IF(J149="",0,IF(J149="優勝",[2]点数換算表!$B$3,IF(J149="準優勝",[2]点数換算表!$C$3,IF(J149="ベスト4",[2]点数換算表!$D$3,[2]点数換算表!$E$3))))</f>
        <v>0</v>
      </c>
      <c r="L149" s="24"/>
      <c r="M149" s="13">
        <f>IF(L149="",0,IF(L149="優勝",[2]点数換算表!$B$4,IF(L149="準優勝",[2]点数換算表!$C$4,IF(L149="ベスト4",[2]点数換算表!$D$4,IF(L149="ベスト8",[2]点数換算表!$E$4,IF(L149="ベスト16",[2]点数換算表!$F$4,""))))))</f>
        <v>0</v>
      </c>
      <c r="N149" s="24"/>
      <c r="O149" s="13">
        <f>IF(N149="",0,IF(N149="優勝",[2]点数換算表!$B$5,IF(N149="準優勝",[2]点数換算表!$C$5,IF(N149="ベスト4",[2]点数換算表!$D$5,IF(N149="ベスト8",[2]点数換算表!$E$5,IF(N149="ベスト16",[2]点数換算表!$F$5,IF(N149="ベスト32",[2]点数換算表!$G$5,"")))))))</f>
        <v>0</v>
      </c>
      <c r="P149" s="24"/>
      <c r="Q149" s="13">
        <f>IF(P149="",0,IF(P149="優勝",[2]点数換算表!$B$6,IF(P149="準優勝",[2]点数換算表!$C$6,IF(P149="ベスト4",[2]点数換算表!$D$6,IF(P149="ベスト8",[2]点数換算表!$E$6,IF(P149="ベスト16",[2]点数換算表!$F$6,IF(P149="ベスト32",[2]点数換算表!$G$6,"")))))))</f>
        <v>0</v>
      </c>
      <c r="R149" s="15"/>
      <c r="S149" s="13">
        <f>IF(R149="",0,IF(R149="優勝",[2]点数換算表!$B$7,IF(R149="準優勝",[2]点数換算表!$C$7,IF(R149="ベスト4",[2]点数換算表!$D$7,IF(R149="ベスト8",[2]点数換算表!$E$7,[2]点数換算表!$F$7)))))</f>
        <v>0</v>
      </c>
      <c r="T149" s="15"/>
      <c r="U149" s="13">
        <f>IF(T149="",0,IF(T149="優勝",[2]点数換算表!$B$8,IF(T149="準優勝",[2]点数換算表!$C$8,IF(T149="ベスト4",[2]点数換算表!$D$8,IF(T149="ベスト8",[2]点数換算表!$E$8,[2]点数換算表!$F$8)))))</f>
        <v>0</v>
      </c>
      <c r="V149" s="15"/>
      <c r="W149" s="13">
        <f>IF(V149="",0,IF(V149="優勝",[2]点数換算表!$B$13,IF(V149="準優勝",[2]点数換算表!$C$13,IF(V149="ベスト4",[2]点数換算表!$D$13,[2]点数換算表!$E$13))))</f>
        <v>0</v>
      </c>
      <c r="X149" s="15"/>
      <c r="Y149" s="13">
        <f>IF(X149="",0,IF(X149="優勝",[2]点数換算表!$B$14,IF(X149="準優勝",[2]点数換算表!$C$14,IF(X149="ベスト4",[2]点数換算表!$D$14,[2]点数換算表!$E$14))))</f>
        <v>0</v>
      </c>
      <c r="Z149" s="24" t="s">
        <v>9</v>
      </c>
      <c r="AA149" s="13">
        <f>IF(Z149="",0,IF(Z149="優勝",[2]点数換算表!$B$15,IF(Z149="準優勝",[2]点数換算表!$C$15,IF(Z149="ベスト4",[2]点数換算表!$D$15,IF(Z149="ベスト8",[2]点数換算表!$E$15,IF(Z149="ベスト16",[2]点数換算表!$F$15,""))))))</f>
        <v>32</v>
      </c>
      <c r="AB149" s="24"/>
      <c r="AC149" s="13">
        <f>IF(AB149="",0,IF(AB149="優勝",[2]点数換算表!$B$16,IF(AB149="準優勝",[2]点数換算表!$C$16,IF(AB149="ベスト4",[2]点数換算表!$D$16,IF(AB149="ベスト8",[2]点数換算表!$E$16,IF(AB149="ベスト16",[2]点数換算表!$F$16,IF(AB149="ベスト32",[2]点数換算表!$G$16,"")))))))</f>
        <v>0</v>
      </c>
      <c r="AD149" s="24"/>
      <c r="AE149" s="13">
        <f>IF(AD149="",0,IF(AD149="優勝",[2]点数換算表!$B$17,IF(AD149="準優勝",[2]点数換算表!$C$17,IF(AD149="ベスト4",[2]点数換算表!$D$17,IF(AD149="ベスト8",[2]点数換算表!$E$17,IF(AD149="ベスト16",[2]点数換算表!$F$17,IF(AD149="ベスト32",[2]点数換算表!$G$17,"")))))))</f>
        <v>0</v>
      </c>
      <c r="AF149" s="15"/>
      <c r="AG149" s="13">
        <f>IF(AF149="",0,IF(AF149="優勝",[2]点数換算表!$B$18,IF(AF149="準優勝",[2]点数換算表!$C$18,IF(AF149="ベスト4",[2]点数換算表!$D$18,IF(AF149="ベスト8",[2]点数換算表!$E$18,[2]点数換算表!$F$18)))))</f>
        <v>0</v>
      </c>
      <c r="AH149" s="15"/>
      <c r="AI149" s="13">
        <f>IF(AH149="",0,IF(AH149="優勝",[2]点数換算表!$B$19,IF(AH149="準優勝",[2]点数換算表!$C$19,IF(AH149="ベスト4",[2]点数換算表!$D$19,IF(AH149="ベスト8",[2]点数換算表!$E$19,[2]点数換算表!$F$19)))))</f>
        <v>0</v>
      </c>
    </row>
    <row r="150" spans="1:35">
      <c r="A150" s="13">
        <v>147</v>
      </c>
      <c r="B150" s="24" t="s">
        <v>283</v>
      </c>
      <c r="C150" s="24" t="s">
        <v>282</v>
      </c>
      <c r="D150" s="24">
        <v>3</v>
      </c>
      <c r="E150" s="19" t="s">
        <v>250</v>
      </c>
      <c r="F150" s="27" t="s">
        <v>540</v>
      </c>
      <c r="G150" s="13">
        <f t="shared" si="3"/>
        <v>32</v>
      </c>
      <c r="H150" s="15"/>
      <c r="I150" s="13">
        <f>IF(H150="",0,IF(H150="優勝",[2]点数換算表!$B$2,IF(H150="準優勝",[2]点数換算表!$C$2,IF(H150="ベスト4",[2]点数換算表!$D$2,[2]点数換算表!$E$2))))</f>
        <v>0</v>
      </c>
      <c r="J150" s="15"/>
      <c r="K150" s="13">
        <f>IF(J150="",0,IF(J150="優勝",[2]点数換算表!$B$3,IF(J150="準優勝",[2]点数換算表!$C$3,IF(J150="ベスト4",[2]点数換算表!$D$3,[2]点数換算表!$E$3))))</f>
        <v>0</v>
      </c>
      <c r="L150" s="24"/>
      <c r="M150" s="13">
        <f>IF(L150="",0,IF(L150="優勝",[2]点数換算表!$B$4,IF(L150="準優勝",[2]点数換算表!$C$4,IF(L150="ベスト4",[2]点数換算表!$D$4,IF(L150="ベスト8",[2]点数換算表!$E$4,IF(L150="ベスト16",[2]点数換算表!$F$4,""))))))</f>
        <v>0</v>
      </c>
      <c r="N150" s="24"/>
      <c r="O150" s="13">
        <f>IF(N150="",0,IF(N150="優勝",[2]点数換算表!$B$5,IF(N150="準優勝",[2]点数換算表!$C$5,IF(N150="ベスト4",[2]点数換算表!$D$5,IF(N150="ベスト8",[2]点数換算表!$E$5,IF(N150="ベスト16",[2]点数換算表!$F$5,IF(N150="ベスト32",[2]点数換算表!$G$5,"")))))))</f>
        <v>0</v>
      </c>
      <c r="P150" s="24"/>
      <c r="Q150" s="13">
        <f>IF(P150="",0,IF(P150="優勝",[2]点数換算表!$B$6,IF(P150="準優勝",[2]点数換算表!$C$6,IF(P150="ベスト4",[2]点数換算表!$D$6,IF(P150="ベスト8",[2]点数換算表!$E$6,IF(P150="ベスト16",[2]点数換算表!$F$6,IF(P150="ベスト32",[2]点数換算表!$G$6,"")))))))</f>
        <v>0</v>
      </c>
      <c r="R150" s="15"/>
      <c r="S150" s="13">
        <f>IF(R150="",0,IF(R150="優勝",[2]点数換算表!$B$7,IF(R150="準優勝",[2]点数換算表!$C$7,IF(R150="ベスト4",[2]点数換算表!$D$7,IF(R150="ベスト8",[2]点数換算表!$E$7,[2]点数換算表!$F$7)))))</f>
        <v>0</v>
      </c>
      <c r="T150" s="15"/>
      <c r="U150" s="13">
        <f>IF(T150="",0,IF(T150="優勝",[2]点数換算表!$B$8,IF(T150="準優勝",[2]点数換算表!$C$8,IF(T150="ベスト4",[2]点数換算表!$D$8,IF(T150="ベスト8",[2]点数換算表!$E$8,[2]点数換算表!$F$8)))))</f>
        <v>0</v>
      </c>
      <c r="V150" s="15"/>
      <c r="W150" s="13">
        <f>IF(V150="",0,IF(V150="優勝",[2]点数換算表!$B$13,IF(V150="準優勝",[2]点数換算表!$C$13,IF(V150="ベスト4",[2]点数換算表!$D$13,[2]点数換算表!$E$13))))</f>
        <v>0</v>
      </c>
      <c r="X150" s="15"/>
      <c r="Y150" s="13">
        <f>IF(X150="",0,IF(X150="優勝",[2]点数換算表!$B$14,IF(X150="準優勝",[2]点数換算表!$C$14,IF(X150="ベスト4",[2]点数換算表!$D$14,[2]点数換算表!$E$14))))</f>
        <v>0</v>
      </c>
      <c r="Z150" s="24" t="s">
        <v>9</v>
      </c>
      <c r="AA150" s="13">
        <f>IF(Z150="",0,IF(Z150="優勝",[2]点数換算表!$B$15,IF(Z150="準優勝",[2]点数換算表!$C$15,IF(Z150="ベスト4",[2]点数換算表!$D$15,IF(Z150="ベスト8",[2]点数換算表!$E$15,IF(Z150="ベスト16",[2]点数換算表!$F$15,""))))))</f>
        <v>32</v>
      </c>
      <c r="AB150" s="24"/>
      <c r="AC150" s="13">
        <f>IF(AB150="",0,IF(AB150="優勝",[2]点数換算表!$B$16,IF(AB150="準優勝",[2]点数換算表!$C$16,IF(AB150="ベスト4",[2]点数換算表!$D$16,IF(AB150="ベスト8",[2]点数換算表!$E$16,IF(AB150="ベスト16",[2]点数換算表!$F$16,IF(AB150="ベスト32",[2]点数換算表!$G$16,"")))))))</f>
        <v>0</v>
      </c>
      <c r="AD150" s="24"/>
      <c r="AE150" s="13">
        <f>IF(AD150="",0,IF(AD150="優勝",[2]点数換算表!$B$17,IF(AD150="準優勝",[2]点数換算表!$C$17,IF(AD150="ベスト4",[2]点数換算表!$D$17,IF(AD150="ベスト8",[2]点数換算表!$E$17,IF(AD150="ベスト16",[2]点数換算表!$F$17,IF(AD150="ベスト32",[2]点数換算表!$G$17,"")))))))</f>
        <v>0</v>
      </c>
      <c r="AF150" s="15"/>
      <c r="AG150" s="13">
        <f>IF(AF150="",0,IF(AF150="優勝",[2]点数換算表!$B$18,IF(AF150="準優勝",[2]点数換算表!$C$18,IF(AF150="ベスト4",[2]点数換算表!$D$18,IF(AF150="ベスト8",[2]点数換算表!$E$18,[2]点数換算表!$F$18)))))</f>
        <v>0</v>
      </c>
      <c r="AH150" s="15"/>
      <c r="AI150" s="13">
        <f>IF(AH150="",0,IF(AH150="優勝",[2]点数換算表!$B$19,IF(AH150="準優勝",[2]点数換算表!$C$19,IF(AH150="ベスト4",[2]点数換算表!$D$19,IF(AH150="ベスト8",[2]点数換算表!$E$19,[2]点数換算表!$F$19)))))</f>
        <v>0</v>
      </c>
    </row>
    <row r="151" spans="1:35">
      <c r="A151" s="13">
        <v>148</v>
      </c>
      <c r="B151" s="24" t="s">
        <v>311</v>
      </c>
      <c r="C151" s="24" t="s">
        <v>299</v>
      </c>
      <c r="D151" s="24">
        <v>2</v>
      </c>
      <c r="E151" s="20" t="s">
        <v>289</v>
      </c>
      <c r="F151" s="27" t="s">
        <v>540</v>
      </c>
      <c r="G151" s="13">
        <f t="shared" si="3"/>
        <v>32</v>
      </c>
      <c r="H151" s="15"/>
      <c r="I151" s="13">
        <f>IF(H151="",0,IF(H151="優勝",[2]点数換算表!$B$2,IF(H151="準優勝",[2]点数換算表!$C$2,IF(H151="ベスト4",[2]点数換算表!$D$2,[2]点数換算表!$E$2))))</f>
        <v>0</v>
      </c>
      <c r="J151" s="15"/>
      <c r="K151" s="13">
        <f>IF(J151="",0,IF(J151="優勝",[2]点数換算表!$B$3,IF(J151="準優勝",[2]点数換算表!$C$3,IF(J151="ベスト4",[2]点数換算表!$D$3,[2]点数換算表!$E$3))))</f>
        <v>0</v>
      </c>
      <c r="L151" s="24"/>
      <c r="M151" s="13">
        <f>IF(L151="",0,IF(L151="優勝",[2]点数換算表!$B$4,IF(L151="準優勝",[2]点数換算表!$C$4,IF(L151="ベスト4",[2]点数換算表!$D$4,IF(L151="ベスト8",[2]点数換算表!$E$4,IF(L151="ベスト16",[2]点数換算表!$F$4,""))))))</f>
        <v>0</v>
      </c>
      <c r="N151" s="24"/>
      <c r="O151" s="13">
        <f>IF(N151="",0,IF(N151="優勝",[2]点数換算表!$B$5,IF(N151="準優勝",[2]点数換算表!$C$5,IF(N151="ベスト4",[2]点数換算表!$D$5,IF(N151="ベスト8",[2]点数換算表!$E$5,IF(N151="ベスト16",[2]点数換算表!$F$5,IF(N151="ベスト32",[2]点数換算表!$G$5,"")))))))</f>
        <v>0</v>
      </c>
      <c r="P151" s="24"/>
      <c r="Q151" s="13">
        <f>IF(P151="",0,IF(P151="優勝",[2]点数換算表!$B$6,IF(P151="準優勝",[2]点数換算表!$C$6,IF(P151="ベスト4",[2]点数換算表!$D$6,IF(P151="ベスト8",[2]点数換算表!$E$6,IF(P151="ベスト16",[2]点数換算表!$F$6,IF(P151="ベスト32",[2]点数換算表!$G$6,"")))))))</f>
        <v>0</v>
      </c>
      <c r="R151" s="15"/>
      <c r="S151" s="13">
        <f>IF(R151="",0,IF(R151="優勝",[2]点数換算表!$B$7,IF(R151="準優勝",[2]点数換算表!$C$7,IF(R151="ベスト4",[2]点数換算表!$D$7,IF(R151="ベスト8",[2]点数換算表!$E$7,[2]点数換算表!$F$7)))))</f>
        <v>0</v>
      </c>
      <c r="T151" s="15"/>
      <c r="U151" s="13">
        <f>IF(T151="",0,IF(T151="優勝",[2]点数換算表!$B$8,IF(T151="準優勝",[2]点数換算表!$C$8,IF(T151="ベスト4",[2]点数換算表!$D$8,IF(T151="ベスト8",[2]点数換算表!$E$8,[2]点数換算表!$F$8)))))</f>
        <v>0</v>
      </c>
      <c r="V151" s="15"/>
      <c r="W151" s="13">
        <f>IF(V151="",0,IF(V151="優勝",[2]点数換算表!$B$13,IF(V151="準優勝",[2]点数換算表!$C$13,IF(V151="ベスト4",[2]点数換算表!$D$13,[2]点数換算表!$E$13))))</f>
        <v>0</v>
      </c>
      <c r="X151" s="15"/>
      <c r="Y151" s="13">
        <f>IF(X151="",0,IF(X151="優勝",[2]点数換算表!$B$14,IF(X151="準優勝",[2]点数換算表!$C$14,IF(X151="ベスト4",[2]点数換算表!$D$14,[2]点数換算表!$E$14))))</f>
        <v>0</v>
      </c>
      <c r="Z151" s="24" t="s">
        <v>9</v>
      </c>
      <c r="AA151" s="13">
        <f>IF(Z151="",0,IF(Z151="優勝",[2]点数換算表!$B$15,IF(Z151="準優勝",[2]点数換算表!$C$15,IF(Z151="ベスト4",[2]点数換算表!$D$15,IF(Z151="ベスト8",[2]点数換算表!$E$15,IF(Z151="ベスト16",[2]点数換算表!$F$15,""))))))</f>
        <v>32</v>
      </c>
      <c r="AB151" s="24"/>
      <c r="AC151" s="13">
        <f>IF(AB151="",0,IF(AB151="優勝",[2]点数換算表!$B$16,IF(AB151="準優勝",[2]点数換算表!$C$16,IF(AB151="ベスト4",[2]点数換算表!$D$16,IF(AB151="ベスト8",[2]点数換算表!$E$16,IF(AB151="ベスト16",[2]点数換算表!$F$16,IF(AB151="ベスト32",[2]点数換算表!$G$16,"")))))))</f>
        <v>0</v>
      </c>
      <c r="AD151" s="24"/>
      <c r="AE151" s="13">
        <f>IF(AD151="",0,IF(AD151="優勝",[2]点数換算表!$B$17,IF(AD151="準優勝",[2]点数換算表!$C$17,IF(AD151="ベスト4",[2]点数換算表!$D$17,IF(AD151="ベスト8",[2]点数換算表!$E$17,IF(AD151="ベスト16",[2]点数換算表!$F$17,IF(AD151="ベスト32",[2]点数換算表!$G$17,"")))))))</f>
        <v>0</v>
      </c>
      <c r="AF151" s="15"/>
      <c r="AG151" s="13">
        <f>IF(AF151="",0,IF(AF151="優勝",[2]点数換算表!$B$18,IF(AF151="準優勝",[2]点数換算表!$C$18,IF(AF151="ベスト4",[2]点数換算表!$D$18,IF(AF151="ベスト8",[2]点数換算表!$E$18,[2]点数換算表!$F$18)))))</f>
        <v>0</v>
      </c>
      <c r="AH151" s="15"/>
      <c r="AI151" s="13">
        <f>IF(AH151="",0,IF(AH151="優勝",[2]点数換算表!$B$19,IF(AH151="準優勝",[2]点数換算表!$C$19,IF(AH151="ベスト4",[2]点数換算表!$D$19,IF(AH151="ベスト8",[2]点数換算表!$E$19,[2]点数換算表!$F$19)))))</f>
        <v>0</v>
      </c>
    </row>
    <row r="152" spans="1:35">
      <c r="A152" s="13">
        <v>149</v>
      </c>
      <c r="B152" s="24" t="s">
        <v>325</v>
      </c>
      <c r="C152" s="24" t="s">
        <v>300</v>
      </c>
      <c r="D152" s="24">
        <v>2</v>
      </c>
      <c r="E152" s="20" t="s">
        <v>289</v>
      </c>
      <c r="F152" s="27" t="s">
        <v>540</v>
      </c>
      <c r="G152" s="13">
        <f t="shared" si="3"/>
        <v>32</v>
      </c>
      <c r="H152" s="15"/>
      <c r="I152" s="13">
        <f>IF(H152="",0,IF(H152="優勝",[2]点数換算表!$B$2,IF(H152="準優勝",[2]点数換算表!$C$2,IF(H152="ベスト4",[2]点数換算表!$D$2,[2]点数換算表!$E$2))))</f>
        <v>0</v>
      </c>
      <c r="J152" s="15"/>
      <c r="K152" s="13">
        <f>IF(J152="",0,IF(J152="優勝",[2]点数換算表!$B$3,IF(J152="準優勝",[2]点数換算表!$C$3,IF(J152="ベスト4",[2]点数換算表!$D$3,[2]点数換算表!$E$3))))</f>
        <v>0</v>
      </c>
      <c r="L152" s="24"/>
      <c r="M152" s="13">
        <f>IF(L152="",0,IF(L152="優勝",[2]点数換算表!$B$4,IF(L152="準優勝",[2]点数換算表!$C$4,IF(L152="ベスト4",[2]点数換算表!$D$4,IF(L152="ベスト8",[2]点数換算表!$E$4,IF(L152="ベスト16",[2]点数換算表!$F$4,""))))))</f>
        <v>0</v>
      </c>
      <c r="N152" s="24"/>
      <c r="O152" s="13">
        <f>IF(N152="",0,IF(N152="優勝",[2]点数換算表!$B$5,IF(N152="準優勝",[2]点数換算表!$C$5,IF(N152="ベスト4",[2]点数換算表!$D$5,IF(N152="ベスト8",[2]点数換算表!$E$5,IF(N152="ベスト16",[2]点数換算表!$F$5,IF(N152="ベスト32",[2]点数換算表!$G$5,"")))))))</f>
        <v>0</v>
      </c>
      <c r="P152" s="24"/>
      <c r="Q152" s="13">
        <f>IF(P152="",0,IF(P152="優勝",[2]点数換算表!$B$6,IF(P152="準優勝",[2]点数換算表!$C$6,IF(P152="ベスト4",[2]点数換算表!$D$6,IF(P152="ベスト8",[2]点数換算表!$E$6,IF(P152="ベスト16",[2]点数換算表!$F$6,IF(P152="ベスト32",[2]点数換算表!$G$6,"")))))))</f>
        <v>0</v>
      </c>
      <c r="R152" s="15"/>
      <c r="S152" s="13">
        <f>IF(R152="",0,IF(R152="優勝",[2]点数換算表!$B$7,IF(R152="準優勝",[2]点数換算表!$C$7,IF(R152="ベスト4",[2]点数換算表!$D$7,IF(R152="ベスト8",[2]点数換算表!$E$7,[2]点数換算表!$F$7)))))</f>
        <v>0</v>
      </c>
      <c r="T152" s="15"/>
      <c r="U152" s="13">
        <f>IF(T152="",0,IF(T152="優勝",[2]点数換算表!$B$8,IF(T152="準優勝",[2]点数換算表!$C$8,IF(T152="ベスト4",[2]点数換算表!$D$8,IF(T152="ベスト8",[2]点数換算表!$E$8,[2]点数換算表!$F$8)))))</f>
        <v>0</v>
      </c>
      <c r="V152" s="15"/>
      <c r="W152" s="13">
        <f>IF(V152="",0,IF(V152="優勝",[2]点数換算表!$B$13,IF(V152="準優勝",[2]点数換算表!$C$13,IF(V152="ベスト4",[2]点数換算表!$D$13,[2]点数換算表!$E$13))))</f>
        <v>0</v>
      </c>
      <c r="X152" s="15"/>
      <c r="Y152" s="13">
        <f>IF(X152="",0,IF(X152="優勝",[2]点数換算表!$B$14,IF(X152="準優勝",[2]点数換算表!$C$14,IF(X152="ベスト4",[2]点数換算表!$D$14,[2]点数換算表!$E$14))))</f>
        <v>0</v>
      </c>
      <c r="Z152" s="24" t="s">
        <v>9</v>
      </c>
      <c r="AA152" s="13">
        <f>IF(Z152="",0,IF(Z152="優勝",[2]点数換算表!$B$15,IF(Z152="準優勝",[2]点数換算表!$C$15,IF(Z152="ベスト4",[2]点数換算表!$D$15,IF(Z152="ベスト8",[2]点数換算表!$E$15,IF(Z152="ベスト16",[2]点数換算表!$F$15,""))))))</f>
        <v>32</v>
      </c>
      <c r="AB152" s="24"/>
      <c r="AC152" s="13">
        <f>IF(AB152="",0,IF(AB152="優勝",[2]点数換算表!$B$16,IF(AB152="準優勝",[2]点数換算表!$C$16,IF(AB152="ベスト4",[2]点数換算表!$D$16,IF(AB152="ベスト8",[2]点数換算表!$E$16,IF(AB152="ベスト16",[2]点数換算表!$F$16,IF(AB152="ベスト32",[2]点数換算表!$G$16,"")))))))</f>
        <v>0</v>
      </c>
      <c r="AD152" s="24"/>
      <c r="AE152" s="13">
        <f>IF(AD152="",0,IF(AD152="優勝",[2]点数換算表!$B$17,IF(AD152="準優勝",[2]点数換算表!$C$17,IF(AD152="ベスト4",[2]点数換算表!$D$17,IF(AD152="ベスト8",[2]点数換算表!$E$17,IF(AD152="ベスト16",[2]点数換算表!$F$17,IF(AD152="ベスト32",[2]点数換算表!$G$17,"")))))))</f>
        <v>0</v>
      </c>
      <c r="AF152" s="15"/>
      <c r="AG152" s="13">
        <f>IF(AF152="",0,IF(AF152="優勝",[2]点数換算表!$B$18,IF(AF152="準優勝",[2]点数換算表!$C$18,IF(AF152="ベスト4",[2]点数換算表!$D$18,IF(AF152="ベスト8",[2]点数換算表!$E$18,[2]点数換算表!$F$18)))))</f>
        <v>0</v>
      </c>
      <c r="AH152" s="15"/>
      <c r="AI152" s="13">
        <f>IF(AH152="",0,IF(AH152="優勝",[2]点数換算表!$B$19,IF(AH152="準優勝",[2]点数換算表!$C$19,IF(AH152="ベスト4",[2]点数換算表!$D$19,IF(AH152="ベスト8",[2]点数換算表!$E$19,[2]点数換算表!$F$19)))))</f>
        <v>0</v>
      </c>
    </row>
    <row r="153" spans="1:35">
      <c r="A153" s="13">
        <v>150</v>
      </c>
      <c r="B153" s="24" t="s">
        <v>166</v>
      </c>
      <c r="C153" s="24" t="s">
        <v>79</v>
      </c>
      <c r="D153" s="24">
        <v>3</v>
      </c>
      <c r="E153" s="16" t="s">
        <v>177</v>
      </c>
      <c r="F153" s="26" t="s">
        <v>539</v>
      </c>
      <c r="G153" s="13">
        <f t="shared" si="3"/>
        <v>20</v>
      </c>
      <c r="H153" s="15"/>
      <c r="I153" s="13">
        <f>IF(H153="",0,IF(H153="優勝",[2]点数換算表!$B$2,IF(H153="準優勝",[2]点数換算表!$C$2,IF(H153="ベスト4",[2]点数換算表!$D$2,[2]点数換算表!$E$2))))</f>
        <v>0</v>
      </c>
      <c r="J153" s="15"/>
      <c r="K153" s="13">
        <f>IF(J153="",0,IF(J153="優勝",[2]点数換算表!$B$3,IF(J153="準優勝",[2]点数換算表!$C$3,IF(J153="ベスト4",[2]点数換算表!$D$3,[2]点数換算表!$E$3))))</f>
        <v>0</v>
      </c>
      <c r="L153" s="24" t="s">
        <v>7</v>
      </c>
      <c r="M153" s="13">
        <f>IF(L153="",0,IF(L153="優勝",[2]点数換算表!$B$4,IF(L153="準優勝",[2]点数換算表!$C$4,IF(L153="ベスト4",[2]点数換算表!$D$4,IF(L153="ベスト8",[2]点数換算表!$E$4,IF(L153="ベスト16",[2]点数換算表!$F$4,""))))))</f>
        <v>20</v>
      </c>
      <c r="N153" s="24"/>
      <c r="O153" s="13">
        <f>IF(N153="",0,IF(N153="優勝",[2]点数換算表!$B$5,IF(N153="準優勝",[2]点数換算表!$C$5,IF(N153="ベスト4",[2]点数換算表!$D$5,IF(N153="ベスト8",[2]点数換算表!$E$5,IF(N153="ベスト16",[2]点数換算表!$F$5,IF(N153="ベスト32",[2]点数換算表!$G$5,"")))))))</f>
        <v>0</v>
      </c>
      <c r="P153" s="24"/>
      <c r="Q153" s="13">
        <f>IF(P153="",0,IF(P153="優勝",[2]点数換算表!$B$6,IF(P153="準優勝",[2]点数換算表!$C$6,IF(P153="ベスト4",[2]点数換算表!$D$6,IF(P153="ベスト8",[2]点数換算表!$E$6,IF(P153="ベスト16",[2]点数換算表!$F$6,IF(P153="ベスト32",[2]点数換算表!$G$6,"")))))))</f>
        <v>0</v>
      </c>
      <c r="R153" s="15"/>
      <c r="S153" s="13">
        <f>IF(R153="",0,IF(R153="優勝",[2]点数換算表!$B$7,IF(R153="準優勝",[2]点数換算表!$C$7,IF(R153="ベスト4",[2]点数換算表!$D$7,IF(R153="ベスト8",[2]点数換算表!$E$7,[2]点数換算表!$F$7)))))</f>
        <v>0</v>
      </c>
      <c r="T153" s="15"/>
      <c r="U153" s="13">
        <f>IF(T153="",0,IF(T153="優勝",[2]点数換算表!$B$8,IF(T153="準優勝",[2]点数換算表!$C$8,IF(T153="ベスト4",[2]点数換算表!$D$8,IF(T153="ベスト8",[2]点数換算表!$E$8,[2]点数換算表!$F$8)))))</f>
        <v>0</v>
      </c>
      <c r="V153" s="15"/>
      <c r="W153" s="13">
        <f>IF(V153="",0,IF(V153="優勝",[2]点数換算表!$B$13,IF(V153="準優勝",[2]点数換算表!$C$13,IF(V153="ベスト4",[2]点数換算表!$D$13,[2]点数換算表!$E$13))))</f>
        <v>0</v>
      </c>
      <c r="X153" s="15"/>
      <c r="Y153" s="13">
        <f>IF(X153="",0,IF(X153="優勝",[2]点数換算表!$B$14,IF(X153="準優勝",[2]点数換算表!$C$14,IF(X153="ベスト4",[2]点数換算表!$D$14,[2]点数換算表!$E$14))))</f>
        <v>0</v>
      </c>
      <c r="Z153" s="24"/>
      <c r="AA153" s="13">
        <f>IF(Z153="",0,IF(Z153="優勝",[2]点数換算表!$B$15,IF(Z153="準優勝",[2]点数換算表!$C$15,IF(Z153="ベスト4",[2]点数換算表!$D$15,IF(Z153="ベスト8",[2]点数換算表!$E$15,IF(Z153="ベスト16",[2]点数換算表!$F$15,""))))))</f>
        <v>0</v>
      </c>
      <c r="AB153" s="24"/>
      <c r="AC153" s="13">
        <f>IF(AB153="",0,IF(AB153="優勝",[2]点数換算表!$B$16,IF(AB153="準優勝",[2]点数換算表!$C$16,IF(AB153="ベスト4",[2]点数換算表!$D$16,IF(AB153="ベスト8",[2]点数換算表!$E$16,IF(AB153="ベスト16",[2]点数換算表!$F$16,IF(AB153="ベスト32",[2]点数換算表!$G$16,"")))))))</f>
        <v>0</v>
      </c>
      <c r="AD153" s="24"/>
      <c r="AE153" s="13">
        <f>IF(AD153="",0,IF(AD153="優勝",[2]点数換算表!$B$17,IF(AD153="準優勝",[2]点数換算表!$C$17,IF(AD153="ベスト4",[2]点数換算表!$D$17,IF(AD153="ベスト8",[2]点数換算表!$E$17,IF(AD153="ベスト16",[2]点数換算表!$F$17,IF(AD153="ベスト32",[2]点数換算表!$G$17,"")))))))</f>
        <v>0</v>
      </c>
      <c r="AF153" s="15"/>
      <c r="AG153" s="13">
        <f>IF(AF153="",0,IF(AF153="優勝",[2]点数換算表!$B$18,IF(AF153="準優勝",[2]点数換算表!$C$18,IF(AF153="ベスト4",[2]点数換算表!$D$18,IF(AF153="ベスト8",[2]点数換算表!$E$18,[2]点数換算表!$F$18)))))</f>
        <v>0</v>
      </c>
      <c r="AH153" s="15"/>
      <c r="AI153" s="13">
        <f>IF(AH153="",0,IF(AH153="優勝",[2]点数換算表!$B$19,IF(AH153="準優勝",[2]点数換算表!$C$19,IF(AH153="ベスト4",[2]点数換算表!$D$19,IF(AH153="ベスト8",[2]点数換算表!$E$19,[2]点数換算表!$F$19)))))</f>
        <v>0</v>
      </c>
    </row>
    <row r="154" spans="1:35">
      <c r="A154" s="13">
        <v>151</v>
      </c>
      <c r="B154" s="24" t="s">
        <v>373</v>
      </c>
      <c r="C154" s="24" t="s">
        <v>355</v>
      </c>
      <c r="D154" s="24">
        <v>2</v>
      </c>
      <c r="E154" s="21" t="s">
        <v>333</v>
      </c>
      <c r="F154" s="27" t="s">
        <v>540</v>
      </c>
      <c r="G154" s="13">
        <f t="shared" si="3"/>
        <v>20</v>
      </c>
      <c r="H154" s="15"/>
      <c r="I154" s="13">
        <f>IF(H154="",0,IF(H154="優勝",[2]点数換算表!$B$2,IF(H154="準優勝",[2]点数換算表!$C$2,IF(H154="ベスト4",[2]点数換算表!$D$2,[2]点数換算表!$E$2))))</f>
        <v>0</v>
      </c>
      <c r="J154" s="15"/>
      <c r="K154" s="13">
        <f>IF(J154="",0,IF(J154="優勝",[2]点数換算表!$B$3,IF(J154="準優勝",[2]点数換算表!$C$3,IF(J154="ベスト4",[2]点数換算表!$D$3,[2]点数換算表!$E$3))))</f>
        <v>0</v>
      </c>
      <c r="L154" s="24" t="s">
        <v>7</v>
      </c>
      <c r="M154" s="13">
        <f>IF(L154="",0,IF(L154="優勝",[2]点数換算表!$B$4,IF(L154="準優勝",[2]点数換算表!$C$4,IF(L154="ベスト4",[2]点数換算表!$D$4,IF(L154="ベスト8",[2]点数換算表!$E$4,IF(L154="ベスト16",[2]点数換算表!$F$4,""))))))</f>
        <v>20</v>
      </c>
      <c r="N154" s="24"/>
      <c r="O154" s="13">
        <f>IF(N154="",0,IF(N154="優勝",[2]点数換算表!$B$5,IF(N154="準優勝",[2]点数換算表!$C$5,IF(N154="ベスト4",[2]点数換算表!$D$5,IF(N154="ベスト8",[2]点数換算表!$E$5,IF(N154="ベスト16",[2]点数換算表!$F$5,IF(N154="ベスト32",[2]点数換算表!$G$5,"")))))))</f>
        <v>0</v>
      </c>
      <c r="P154" s="24"/>
      <c r="Q154" s="13">
        <f>IF(P154="",0,IF(P154="優勝",[2]点数換算表!$B$6,IF(P154="準優勝",[2]点数換算表!$C$6,IF(P154="ベスト4",[2]点数換算表!$D$6,IF(P154="ベスト8",[2]点数換算表!$E$6,IF(P154="ベスト16",[2]点数換算表!$F$6,IF(P154="ベスト32",[2]点数換算表!$G$6,"")))))))</f>
        <v>0</v>
      </c>
      <c r="R154" s="15"/>
      <c r="S154" s="13">
        <f>IF(R154="",0,IF(R154="優勝",[2]点数換算表!$B$7,IF(R154="準優勝",[2]点数換算表!$C$7,IF(R154="ベスト4",[2]点数換算表!$D$7,IF(R154="ベスト8",[2]点数換算表!$E$7,[2]点数換算表!$F$7)))))</f>
        <v>0</v>
      </c>
      <c r="T154" s="15"/>
      <c r="U154" s="13">
        <f>IF(T154="",0,IF(T154="優勝",[2]点数換算表!$B$8,IF(T154="準優勝",[2]点数換算表!$C$8,IF(T154="ベスト4",[2]点数換算表!$D$8,IF(T154="ベスト8",[2]点数換算表!$E$8,[2]点数換算表!$F$8)))))</f>
        <v>0</v>
      </c>
      <c r="V154" s="15"/>
      <c r="W154" s="13">
        <f>IF(V154="",0,IF(V154="優勝",[2]点数換算表!$B$13,IF(V154="準優勝",[2]点数換算表!$C$13,IF(V154="ベスト4",[2]点数換算表!$D$13,[2]点数換算表!$E$13))))</f>
        <v>0</v>
      </c>
      <c r="X154" s="15"/>
      <c r="Y154" s="13">
        <f>IF(X154="",0,IF(X154="優勝",[2]点数換算表!$B$14,IF(X154="準優勝",[2]点数換算表!$C$14,IF(X154="ベスト4",[2]点数換算表!$D$14,[2]点数換算表!$E$14))))</f>
        <v>0</v>
      </c>
      <c r="Z154" s="24"/>
      <c r="AA154" s="13">
        <f>IF(Z154="",0,IF(Z154="優勝",[2]点数換算表!$B$15,IF(Z154="準優勝",[2]点数換算表!$C$15,IF(Z154="ベスト4",[2]点数換算表!$D$15,IF(Z154="ベスト8",[2]点数換算表!$E$15,IF(Z154="ベスト16",[2]点数換算表!$F$15,""))))))</f>
        <v>0</v>
      </c>
      <c r="AB154" s="24"/>
      <c r="AC154" s="13">
        <f>IF(AB154="",0,IF(AB154="優勝",[2]点数換算表!$B$16,IF(AB154="準優勝",[2]点数換算表!$C$16,IF(AB154="ベスト4",[2]点数換算表!$D$16,IF(AB154="ベスト8",[2]点数換算表!$E$16,IF(AB154="ベスト16",[2]点数換算表!$F$16,IF(AB154="ベスト32",[2]点数換算表!$G$16,"")))))))</f>
        <v>0</v>
      </c>
      <c r="AD154" s="24"/>
      <c r="AE154" s="13">
        <f>IF(AD154="",0,IF(AD154="優勝",[2]点数換算表!$B$17,IF(AD154="準優勝",[2]点数換算表!$C$17,IF(AD154="ベスト4",[2]点数換算表!$D$17,IF(AD154="ベスト8",[2]点数換算表!$E$17,IF(AD154="ベスト16",[2]点数換算表!$F$17,IF(AD154="ベスト32",[2]点数換算表!$G$17,"")))))))</f>
        <v>0</v>
      </c>
      <c r="AF154" s="15"/>
      <c r="AG154" s="13">
        <f>IF(AF154="",0,IF(AF154="優勝",[2]点数換算表!$B$18,IF(AF154="準優勝",[2]点数換算表!$C$18,IF(AF154="ベスト4",[2]点数換算表!$D$18,IF(AF154="ベスト8",[2]点数換算表!$E$18,[2]点数換算表!$F$18)))))</f>
        <v>0</v>
      </c>
      <c r="AH154" s="15"/>
      <c r="AI154" s="13">
        <f>IF(AH154="",0,IF(AH154="優勝",[2]点数換算表!$B$19,IF(AH154="準優勝",[2]点数換算表!$C$19,IF(AH154="ベスト4",[2]点数換算表!$D$19,IF(AH154="ベスト8",[2]点数換算表!$E$19,[2]点数換算表!$F$19)))))</f>
        <v>0</v>
      </c>
    </row>
    <row r="155" spans="1:35">
      <c r="A155" s="13">
        <v>152</v>
      </c>
      <c r="B155" s="24" t="s">
        <v>374</v>
      </c>
      <c r="C155" s="24" t="s">
        <v>355</v>
      </c>
      <c r="D155" s="24">
        <v>2</v>
      </c>
      <c r="E155" s="21" t="s">
        <v>333</v>
      </c>
      <c r="F155" s="27" t="s">
        <v>540</v>
      </c>
      <c r="G155" s="13">
        <f t="shared" si="3"/>
        <v>20</v>
      </c>
      <c r="H155" s="15"/>
      <c r="I155" s="13">
        <f>IF(H155="",0,IF(H155="優勝",[2]点数換算表!$B$2,IF(H155="準優勝",[2]点数換算表!$C$2,IF(H155="ベスト4",[2]点数換算表!$D$2,[2]点数換算表!$E$2))))</f>
        <v>0</v>
      </c>
      <c r="J155" s="15"/>
      <c r="K155" s="13">
        <f>IF(J155="",0,IF(J155="優勝",[2]点数換算表!$B$3,IF(J155="準優勝",[2]点数換算表!$C$3,IF(J155="ベスト4",[2]点数換算表!$D$3,[2]点数換算表!$E$3))))</f>
        <v>0</v>
      </c>
      <c r="L155" s="24" t="s">
        <v>7</v>
      </c>
      <c r="M155" s="13">
        <f>IF(L155="",0,IF(L155="優勝",[2]点数換算表!$B$4,IF(L155="準優勝",[2]点数換算表!$C$4,IF(L155="ベスト4",[2]点数換算表!$D$4,IF(L155="ベスト8",[2]点数換算表!$E$4,IF(L155="ベスト16",[2]点数換算表!$F$4,""))))))</f>
        <v>20</v>
      </c>
      <c r="N155" s="24"/>
      <c r="O155" s="13">
        <f>IF(N155="",0,IF(N155="優勝",[2]点数換算表!$B$5,IF(N155="準優勝",[2]点数換算表!$C$5,IF(N155="ベスト4",[2]点数換算表!$D$5,IF(N155="ベスト8",[2]点数換算表!$E$5,IF(N155="ベスト16",[2]点数換算表!$F$5,IF(N155="ベスト32",[2]点数換算表!$G$5,"")))))))</f>
        <v>0</v>
      </c>
      <c r="P155" s="24"/>
      <c r="Q155" s="13">
        <f>IF(P155="",0,IF(P155="優勝",[2]点数換算表!$B$6,IF(P155="準優勝",[2]点数換算表!$C$6,IF(P155="ベスト4",[2]点数換算表!$D$6,IF(P155="ベスト8",[2]点数換算表!$E$6,IF(P155="ベスト16",[2]点数換算表!$F$6,IF(P155="ベスト32",[2]点数換算表!$G$6,"")))))))</f>
        <v>0</v>
      </c>
      <c r="R155" s="15"/>
      <c r="S155" s="13">
        <f>IF(R155="",0,IF(R155="優勝",[2]点数換算表!$B$7,IF(R155="準優勝",[2]点数換算表!$C$7,IF(R155="ベスト4",[2]点数換算表!$D$7,IF(R155="ベスト8",[2]点数換算表!$E$7,[2]点数換算表!$F$7)))))</f>
        <v>0</v>
      </c>
      <c r="T155" s="15"/>
      <c r="U155" s="13">
        <f>IF(T155="",0,IF(T155="優勝",[2]点数換算表!$B$8,IF(T155="準優勝",[2]点数換算表!$C$8,IF(T155="ベスト4",[2]点数換算表!$D$8,IF(T155="ベスト8",[2]点数換算表!$E$8,[2]点数換算表!$F$8)))))</f>
        <v>0</v>
      </c>
      <c r="V155" s="15"/>
      <c r="W155" s="13">
        <f>IF(V155="",0,IF(V155="優勝",[2]点数換算表!$B$13,IF(V155="準優勝",[2]点数換算表!$C$13,IF(V155="ベスト4",[2]点数換算表!$D$13,[2]点数換算表!$E$13))))</f>
        <v>0</v>
      </c>
      <c r="X155" s="15"/>
      <c r="Y155" s="13">
        <f>IF(X155="",0,IF(X155="優勝",[2]点数換算表!$B$14,IF(X155="準優勝",[2]点数換算表!$C$14,IF(X155="ベスト4",[2]点数換算表!$D$14,[2]点数換算表!$E$14))))</f>
        <v>0</v>
      </c>
      <c r="Z155" s="24"/>
      <c r="AA155" s="13">
        <f>IF(Z155="",0,IF(Z155="優勝",[2]点数換算表!$B$15,IF(Z155="準優勝",[2]点数換算表!$C$15,IF(Z155="ベスト4",[2]点数換算表!$D$15,IF(Z155="ベスト8",[2]点数換算表!$E$15,IF(Z155="ベスト16",[2]点数換算表!$F$15,""))))))</f>
        <v>0</v>
      </c>
      <c r="AB155" s="24"/>
      <c r="AC155" s="13">
        <f>IF(AB155="",0,IF(AB155="優勝",[2]点数換算表!$B$16,IF(AB155="準優勝",[2]点数換算表!$C$16,IF(AB155="ベスト4",[2]点数換算表!$D$16,IF(AB155="ベスト8",[2]点数換算表!$E$16,IF(AB155="ベスト16",[2]点数換算表!$F$16,IF(AB155="ベスト32",[2]点数換算表!$G$16,"")))))))</f>
        <v>0</v>
      </c>
      <c r="AD155" s="24"/>
      <c r="AE155" s="13">
        <f>IF(AD155="",0,IF(AD155="優勝",[2]点数換算表!$B$17,IF(AD155="準優勝",[2]点数換算表!$C$17,IF(AD155="ベスト4",[2]点数換算表!$D$17,IF(AD155="ベスト8",[2]点数換算表!$E$17,IF(AD155="ベスト16",[2]点数換算表!$F$17,IF(AD155="ベスト32",[2]点数換算表!$G$17,"")))))))</f>
        <v>0</v>
      </c>
      <c r="AF155" s="15"/>
      <c r="AG155" s="13">
        <f>IF(AF155="",0,IF(AF155="優勝",[2]点数換算表!$B$18,IF(AF155="準優勝",[2]点数換算表!$C$18,IF(AF155="ベスト4",[2]点数換算表!$D$18,IF(AF155="ベスト8",[2]点数換算表!$E$18,[2]点数換算表!$F$18)))))</f>
        <v>0</v>
      </c>
      <c r="AH155" s="15"/>
      <c r="AI155" s="13">
        <f>IF(AH155="",0,IF(AH155="優勝",[2]点数換算表!$B$19,IF(AH155="準優勝",[2]点数換算表!$C$19,IF(AH155="ベスト4",[2]点数換算表!$D$19,IF(AH155="ベスト8",[2]点数換算表!$E$19,[2]点数換算表!$F$19)))))</f>
        <v>0</v>
      </c>
    </row>
    <row r="156" spans="1:35">
      <c r="A156" s="13">
        <v>153</v>
      </c>
      <c r="B156" s="24" t="s">
        <v>377</v>
      </c>
      <c r="C156" s="24" t="s">
        <v>355</v>
      </c>
      <c r="D156" s="24">
        <v>3</v>
      </c>
      <c r="E156" s="21" t="s">
        <v>333</v>
      </c>
      <c r="F156" s="27" t="s">
        <v>540</v>
      </c>
      <c r="G156" s="13">
        <f t="shared" si="3"/>
        <v>20</v>
      </c>
      <c r="H156" s="15"/>
      <c r="I156" s="13">
        <f>IF(H156="",0,IF(H156="優勝",[2]点数換算表!$B$2,IF(H156="準優勝",[2]点数換算表!$C$2,IF(H156="ベスト4",[2]点数換算表!$D$2,[2]点数換算表!$E$2))))</f>
        <v>0</v>
      </c>
      <c r="J156" s="15"/>
      <c r="K156" s="13">
        <f>IF(J156="",0,IF(J156="優勝",[2]点数換算表!$B$3,IF(J156="準優勝",[2]点数換算表!$C$3,IF(J156="ベスト4",[2]点数換算表!$D$3,[2]点数換算表!$E$3))))</f>
        <v>0</v>
      </c>
      <c r="L156" s="24" t="s">
        <v>7</v>
      </c>
      <c r="M156" s="13">
        <f>IF(L156="",0,IF(L156="優勝",[2]点数換算表!$B$4,IF(L156="準優勝",[2]点数換算表!$C$4,IF(L156="ベスト4",[2]点数換算表!$D$4,IF(L156="ベスト8",[2]点数換算表!$E$4,IF(L156="ベスト16",[2]点数換算表!$F$4,""))))))</f>
        <v>20</v>
      </c>
      <c r="N156" s="24"/>
      <c r="O156" s="13">
        <f>IF(N156="",0,IF(N156="優勝",[2]点数換算表!$B$5,IF(N156="準優勝",[2]点数換算表!$C$5,IF(N156="ベスト4",[2]点数換算表!$D$5,IF(N156="ベスト8",[2]点数換算表!$E$5,IF(N156="ベスト16",[2]点数換算表!$F$5,IF(N156="ベスト32",[2]点数換算表!$G$5,"")))))))</f>
        <v>0</v>
      </c>
      <c r="P156" s="24"/>
      <c r="Q156" s="13">
        <f>IF(P156="",0,IF(P156="優勝",[2]点数換算表!$B$6,IF(P156="準優勝",[2]点数換算表!$C$6,IF(P156="ベスト4",[2]点数換算表!$D$6,IF(P156="ベスト8",[2]点数換算表!$E$6,IF(P156="ベスト16",[2]点数換算表!$F$6,IF(P156="ベスト32",[2]点数換算表!$G$6,"")))))))</f>
        <v>0</v>
      </c>
      <c r="R156" s="15"/>
      <c r="S156" s="13">
        <f>IF(R156="",0,IF(R156="優勝",[2]点数換算表!$B$7,IF(R156="準優勝",[2]点数換算表!$C$7,IF(R156="ベスト4",[2]点数換算表!$D$7,IF(R156="ベスト8",[2]点数換算表!$E$7,[2]点数換算表!$F$7)))))</f>
        <v>0</v>
      </c>
      <c r="T156" s="15"/>
      <c r="U156" s="13">
        <f>IF(T156="",0,IF(T156="優勝",[2]点数換算表!$B$8,IF(T156="準優勝",[2]点数換算表!$C$8,IF(T156="ベスト4",[2]点数換算表!$D$8,IF(T156="ベスト8",[2]点数換算表!$E$8,[2]点数換算表!$F$8)))))</f>
        <v>0</v>
      </c>
      <c r="V156" s="15"/>
      <c r="W156" s="13">
        <f>IF(V156="",0,IF(V156="優勝",[2]点数換算表!$B$13,IF(V156="準優勝",[2]点数換算表!$C$13,IF(V156="ベスト4",[2]点数換算表!$D$13,[2]点数換算表!$E$13))))</f>
        <v>0</v>
      </c>
      <c r="X156" s="15"/>
      <c r="Y156" s="13">
        <f>IF(X156="",0,IF(X156="優勝",[2]点数換算表!$B$14,IF(X156="準優勝",[2]点数換算表!$C$14,IF(X156="ベスト4",[2]点数換算表!$D$14,[2]点数換算表!$E$14))))</f>
        <v>0</v>
      </c>
      <c r="Z156" s="24"/>
      <c r="AA156" s="13">
        <f>IF(Z156="",0,IF(Z156="優勝",[2]点数換算表!$B$15,IF(Z156="準優勝",[2]点数換算表!$C$15,IF(Z156="ベスト4",[2]点数換算表!$D$15,IF(Z156="ベスト8",[2]点数換算表!$E$15,IF(Z156="ベスト16",[2]点数換算表!$F$15,""))))))</f>
        <v>0</v>
      </c>
      <c r="AB156" s="24"/>
      <c r="AC156" s="13">
        <f>IF(AB156="",0,IF(AB156="優勝",[2]点数換算表!$B$16,IF(AB156="準優勝",[2]点数換算表!$C$16,IF(AB156="ベスト4",[2]点数換算表!$D$16,IF(AB156="ベスト8",[2]点数換算表!$E$16,IF(AB156="ベスト16",[2]点数換算表!$F$16,IF(AB156="ベスト32",[2]点数換算表!$G$16,"")))))))</f>
        <v>0</v>
      </c>
      <c r="AD156" s="24"/>
      <c r="AE156" s="13">
        <f>IF(AD156="",0,IF(AD156="優勝",[2]点数換算表!$B$17,IF(AD156="準優勝",[2]点数換算表!$C$17,IF(AD156="ベスト4",[2]点数換算表!$D$17,IF(AD156="ベスト8",[2]点数換算表!$E$17,IF(AD156="ベスト16",[2]点数換算表!$F$17,IF(AD156="ベスト32",[2]点数換算表!$G$17,"")))))))</f>
        <v>0</v>
      </c>
      <c r="AF156" s="15"/>
      <c r="AG156" s="13">
        <f>IF(AF156="",0,IF(AF156="優勝",[2]点数換算表!$B$18,IF(AF156="準優勝",[2]点数換算表!$C$18,IF(AF156="ベスト4",[2]点数換算表!$D$18,IF(AF156="ベスト8",[2]点数換算表!$E$18,[2]点数換算表!$F$18)))))</f>
        <v>0</v>
      </c>
      <c r="AH156" s="15"/>
      <c r="AI156" s="13">
        <f>IF(AH156="",0,IF(AH156="優勝",[2]点数換算表!$B$19,IF(AH156="準優勝",[2]点数換算表!$C$19,IF(AH156="ベスト4",[2]点数換算表!$D$19,IF(AH156="ベスト8",[2]点数換算表!$E$19,[2]点数換算表!$F$19)))))</f>
        <v>0</v>
      </c>
    </row>
    <row r="157" spans="1:35">
      <c r="A157" s="13">
        <v>154</v>
      </c>
      <c r="B157" s="24" t="s">
        <v>378</v>
      </c>
      <c r="C157" s="24" t="s">
        <v>355</v>
      </c>
      <c r="D157" s="24">
        <v>1</v>
      </c>
      <c r="E157" s="21" t="s">
        <v>333</v>
      </c>
      <c r="F157" s="27" t="s">
        <v>540</v>
      </c>
      <c r="G157" s="13">
        <f t="shared" si="3"/>
        <v>20</v>
      </c>
      <c r="H157" s="15"/>
      <c r="I157" s="13">
        <f>IF(H157="",0,IF(H157="優勝",[2]点数換算表!$B$2,IF(H157="準優勝",[2]点数換算表!$C$2,IF(H157="ベスト4",[2]点数換算表!$D$2,[2]点数換算表!$E$2))))</f>
        <v>0</v>
      </c>
      <c r="J157" s="15"/>
      <c r="K157" s="13">
        <f>IF(J157="",0,IF(J157="優勝",[2]点数換算表!$B$3,IF(J157="準優勝",[2]点数換算表!$C$3,IF(J157="ベスト4",[2]点数換算表!$D$3,[2]点数換算表!$E$3))))</f>
        <v>0</v>
      </c>
      <c r="L157" s="24" t="s">
        <v>7</v>
      </c>
      <c r="M157" s="13">
        <f>IF(L157="",0,IF(L157="優勝",[2]点数換算表!$B$4,IF(L157="準優勝",[2]点数換算表!$C$4,IF(L157="ベスト4",[2]点数換算表!$D$4,IF(L157="ベスト8",[2]点数換算表!$E$4,IF(L157="ベスト16",[2]点数換算表!$F$4,""))))))</f>
        <v>20</v>
      </c>
      <c r="N157" s="24"/>
      <c r="O157" s="13">
        <f>IF(N157="",0,IF(N157="優勝",[2]点数換算表!$B$5,IF(N157="準優勝",[2]点数換算表!$C$5,IF(N157="ベスト4",[2]点数換算表!$D$5,IF(N157="ベスト8",[2]点数換算表!$E$5,IF(N157="ベスト16",[2]点数換算表!$F$5,IF(N157="ベスト32",[2]点数換算表!$G$5,"")))))))</f>
        <v>0</v>
      </c>
      <c r="P157" s="24"/>
      <c r="Q157" s="13">
        <f>IF(P157="",0,IF(P157="優勝",[2]点数換算表!$B$6,IF(P157="準優勝",[2]点数換算表!$C$6,IF(P157="ベスト4",[2]点数換算表!$D$6,IF(P157="ベスト8",[2]点数換算表!$E$6,IF(P157="ベスト16",[2]点数換算表!$F$6,IF(P157="ベスト32",[2]点数換算表!$G$6,"")))))))</f>
        <v>0</v>
      </c>
      <c r="R157" s="15"/>
      <c r="S157" s="13">
        <f>IF(R157="",0,IF(R157="優勝",[2]点数換算表!$B$7,IF(R157="準優勝",[2]点数換算表!$C$7,IF(R157="ベスト4",[2]点数換算表!$D$7,IF(R157="ベスト8",[2]点数換算表!$E$7,[2]点数換算表!$F$7)))))</f>
        <v>0</v>
      </c>
      <c r="T157" s="15"/>
      <c r="U157" s="13">
        <f>IF(T157="",0,IF(T157="優勝",[2]点数換算表!$B$8,IF(T157="準優勝",[2]点数換算表!$C$8,IF(T157="ベスト4",[2]点数換算表!$D$8,IF(T157="ベスト8",[2]点数換算表!$E$8,[2]点数換算表!$F$8)))))</f>
        <v>0</v>
      </c>
      <c r="V157" s="15"/>
      <c r="W157" s="13">
        <f>IF(V157="",0,IF(V157="優勝",[2]点数換算表!$B$13,IF(V157="準優勝",[2]点数換算表!$C$13,IF(V157="ベスト4",[2]点数換算表!$D$13,[2]点数換算表!$E$13))))</f>
        <v>0</v>
      </c>
      <c r="X157" s="15"/>
      <c r="Y157" s="13">
        <f>IF(X157="",0,IF(X157="優勝",[2]点数換算表!$B$14,IF(X157="準優勝",[2]点数換算表!$C$14,IF(X157="ベスト4",[2]点数換算表!$D$14,[2]点数換算表!$E$14))))</f>
        <v>0</v>
      </c>
      <c r="Z157" s="24"/>
      <c r="AA157" s="13">
        <f>IF(Z157="",0,IF(Z157="優勝",[2]点数換算表!$B$15,IF(Z157="準優勝",[2]点数換算表!$C$15,IF(Z157="ベスト4",[2]点数換算表!$D$15,IF(Z157="ベスト8",[2]点数換算表!$E$15,IF(Z157="ベスト16",[2]点数換算表!$F$15,""))))))</f>
        <v>0</v>
      </c>
      <c r="AB157" s="24"/>
      <c r="AC157" s="13">
        <f>IF(AB157="",0,IF(AB157="優勝",[2]点数換算表!$B$16,IF(AB157="準優勝",[2]点数換算表!$C$16,IF(AB157="ベスト4",[2]点数換算表!$D$16,IF(AB157="ベスト8",[2]点数換算表!$E$16,IF(AB157="ベスト16",[2]点数換算表!$F$16,IF(AB157="ベスト32",[2]点数換算表!$G$16,"")))))))</f>
        <v>0</v>
      </c>
      <c r="AD157" s="24"/>
      <c r="AE157" s="13">
        <f>IF(AD157="",0,IF(AD157="優勝",[2]点数換算表!$B$17,IF(AD157="準優勝",[2]点数換算表!$C$17,IF(AD157="ベスト4",[2]点数換算表!$D$17,IF(AD157="ベスト8",[2]点数換算表!$E$17,IF(AD157="ベスト16",[2]点数換算表!$F$17,IF(AD157="ベスト32",[2]点数換算表!$G$17,"")))))))</f>
        <v>0</v>
      </c>
      <c r="AF157" s="15"/>
      <c r="AG157" s="13">
        <f>IF(AF157="",0,IF(AF157="優勝",[2]点数換算表!$B$18,IF(AF157="準優勝",[2]点数換算表!$C$18,IF(AF157="ベスト4",[2]点数換算表!$D$18,IF(AF157="ベスト8",[2]点数換算表!$E$18,[2]点数換算表!$F$18)))))</f>
        <v>0</v>
      </c>
      <c r="AH157" s="15"/>
      <c r="AI157" s="13">
        <f>IF(AH157="",0,IF(AH157="優勝",[2]点数換算表!$B$19,IF(AH157="準優勝",[2]点数換算表!$C$19,IF(AH157="ベスト4",[2]点数換算表!$D$19,IF(AH157="ベスト8",[2]点数換算表!$E$19,[2]点数換算表!$F$19)))))</f>
        <v>0</v>
      </c>
    </row>
    <row r="158" spans="1:35">
      <c r="A158" s="13">
        <v>155</v>
      </c>
      <c r="B158" s="24" t="s">
        <v>379</v>
      </c>
      <c r="C158" s="24" t="s">
        <v>380</v>
      </c>
      <c r="D158" s="24">
        <v>2</v>
      </c>
      <c r="E158" s="21" t="s">
        <v>333</v>
      </c>
      <c r="F158" s="27" t="s">
        <v>540</v>
      </c>
      <c r="G158" s="13">
        <f t="shared" si="3"/>
        <v>20</v>
      </c>
      <c r="H158" s="15"/>
      <c r="I158" s="13">
        <f>IF(H158="",0,IF(H158="優勝",[2]点数換算表!$B$2,IF(H158="準優勝",[2]点数換算表!$C$2,IF(H158="ベスト4",[2]点数換算表!$D$2,[2]点数換算表!$E$2))))</f>
        <v>0</v>
      </c>
      <c r="J158" s="15"/>
      <c r="K158" s="13">
        <f>IF(J158="",0,IF(J158="優勝",[2]点数換算表!$B$3,IF(J158="準優勝",[2]点数換算表!$C$3,IF(J158="ベスト4",[2]点数換算表!$D$3,[2]点数換算表!$E$3))))</f>
        <v>0</v>
      </c>
      <c r="L158" s="24" t="s">
        <v>7</v>
      </c>
      <c r="M158" s="13">
        <f>IF(L158="",0,IF(L158="優勝",[2]点数換算表!$B$4,IF(L158="準優勝",[2]点数換算表!$C$4,IF(L158="ベスト4",[2]点数換算表!$D$4,IF(L158="ベスト8",[2]点数換算表!$E$4,IF(L158="ベスト16",[2]点数換算表!$F$4,""))))))</f>
        <v>20</v>
      </c>
      <c r="N158" s="24"/>
      <c r="O158" s="13">
        <f>IF(N158="",0,IF(N158="優勝",[2]点数換算表!$B$5,IF(N158="準優勝",[2]点数換算表!$C$5,IF(N158="ベスト4",[2]点数換算表!$D$5,IF(N158="ベスト8",[2]点数換算表!$E$5,IF(N158="ベスト16",[2]点数換算表!$F$5,IF(N158="ベスト32",[2]点数換算表!$G$5,"")))))))</f>
        <v>0</v>
      </c>
      <c r="P158" s="24"/>
      <c r="Q158" s="13">
        <f>IF(P158="",0,IF(P158="優勝",[2]点数換算表!$B$6,IF(P158="準優勝",[2]点数換算表!$C$6,IF(P158="ベスト4",[2]点数換算表!$D$6,IF(P158="ベスト8",[2]点数換算表!$E$6,IF(P158="ベスト16",[2]点数換算表!$F$6,IF(P158="ベスト32",[2]点数換算表!$G$6,"")))))))</f>
        <v>0</v>
      </c>
      <c r="R158" s="15"/>
      <c r="S158" s="13">
        <f>IF(R158="",0,IF(R158="優勝",[2]点数換算表!$B$7,IF(R158="準優勝",[2]点数換算表!$C$7,IF(R158="ベスト4",[2]点数換算表!$D$7,IF(R158="ベスト8",[2]点数換算表!$E$7,[2]点数換算表!$F$7)))))</f>
        <v>0</v>
      </c>
      <c r="T158" s="15"/>
      <c r="U158" s="13">
        <f>IF(T158="",0,IF(T158="優勝",[2]点数換算表!$B$8,IF(T158="準優勝",[2]点数換算表!$C$8,IF(T158="ベスト4",[2]点数換算表!$D$8,IF(T158="ベスト8",[2]点数換算表!$E$8,[2]点数換算表!$F$8)))))</f>
        <v>0</v>
      </c>
      <c r="V158" s="15"/>
      <c r="W158" s="13">
        <f>IF(V158="",0,IF(V158="優勝",[2]点数換算表!$B$13,IF(V158="準優勝",[2]点数換算表!$C$13,IF(V158="ベスト4",[2]点数換算表!$D$13,[2]点数換算表!$E$13))))</f>
        <v>0</v>
      </c>
      <c r="X158" s="15"/>
      <c r="Y158" s="13">
        <f>IF(X158="",0,IF(X158="優勝",[2]点数換算表!$B$14,IF(X158="準優勝",[2]点数換算表!$C$14,IF(X158="ベスト4",[2]点数換算表!$D$14,[2]点数換算表!$E$14))))</f>
        <v>0</v>
      </c>
      <c r="Z158" s="24"/>
      <c r="AA158" s="13">
        <f>IF(Z158="",0,IF(Z158="優勝",[2]点数換算表!$B$15,IF(Z158="準優勝",[2]点数換算表!$C$15,IF(Z158="ベスト4",[2]点数換算表!$D$15,IF(Z158="ベスト8",[2]点数換算表!$E$15,IF(Z158="ベスト16",[2]点数換算表!$F$15,""))))))</f>
        <v>0</v>
      </c>
      <c r="AB158" s="24"/>
      <c r="AC158" s="13">
        <f>IF(AB158="",0,IF(AB158="優勝",[2]点数換算表!$B$16,IF(AB158="準優勝",[2]点数換算表!$C$16,IF(AB158="ベスト4",[2]点数換算表!$D$16,IF(AB158="ベスト8",[2]点数換算表!$E$16,IF(AB158="ベスト16",[2]点数換算表!$F$16,IF(AB158="ベスト32",[2]点数換算表!$G$16,"")))))))</f>
        <v>0</v>
      </c>
      <c r="AD158" s="24"/>
      <c r="AE158" s="13">
        <f>IF(AD158="",0,IF(AD158="優勝",[2]点数換算表!$B$17,IF(AD158="準優勝",[2]点数換算表!$C$17,IF(AD158="ベスト4",[2]点数換算表!$D$17,IF(AD158="ベスト8",[2]点数換算表!$E$17,IF(AD158="ベスト16",[2]点数換算表!$F$17,IF(AD158="ベスト32",[2]点数換算表!$G$17,"")))))))</f>
        <v>0</v>
      </c>
      <c r="AF158" s="15"/>
      <c r="AG158" s="13">
        <f>IF(AF158="",0,IF(AF158="優勝",[2]点数換算表!$B$18,IF(AF158="準優勝",[2]点数換算表!$C$18,IF(AF158="ベスト4",[2]点数換算表!$D$18,IF(AF158="ベスト8",[2]点数換算表!$E$18,[2]点数換算表!$F$18)))))</f>
        <v>0</v>
      </c>
      <c r="AH158" s="15"/>
      <c r="AI158" s="13">
        <f>IF(AH158="",0,IF(AH158="優勝",[2]点数換算表!$B$19,IF(AH158="準優勝",[2]点数換算表!$C$19,IF(AH158="ベスト4",[2]点数換算表!$D$19,IF(AH158="ベスト8",[2]点数換算表!$E$19,[2]点数換算表!$F$19)))))</f>
        <v>0</v>
      </c>
    </row>
    <row r="159" spans="1:35">
      <c r="A159" s="13">
        <v>156</v>
      </c>
      <c r="B159" s="24" t="s">
        <v>381</v>
      </c>
      <c r="C159" s="24" t="s">
        <v>380</v>
      </c>
      <c r="D159" s="24">
        <v>2</v>
      </c>
      <c r="E159" s="21" t="s">
        <v>333</v>
      </c>
      <c r="F159" s="27" t="s">
        <v>540</v>
      </c>
      <c r="G159" s="13">
        <f t="shared" si="3"/>
        <v>20</v>
      </c>
      <c r="H159" s="15"/>
      <c r="I159" s="13">
        <f>IF(H159="",0,IF(H159="優勝",[2]点数換算表!$B$2,IF(H159="準優勝",[2]点数換算表!$C$2,IF(H159="ベスト4",[2]点数換算表!$D$2,[2]点数換算表!$E$2))))</f>
        <v>0</v>
      </c>
      <c r="J159" s="15"/>
      <c r="K159" s="13">
        <f>IF(J159="",0,IF(J159="優勝",[2]点数換算表!$B$3,IF(J159="準優勝",[2]点数換算表!$C$3,IF(J159="ベスト4",[2]点数換算表!$D$3,[2]点数換算表!$E$3))))</f>
        <v>0</v>
      </c>
      <c r="L159" s="24" t="s">
        <v>7</v>
      </c>
      <c r="M159" s="13">
        <f>IF(L159="",0,IF(L159="優勝",[2]点数換算表!$B$4,IF(L159="準優勝",[2]点数換算表!$C$4,IF(L159="ベスト4",[2]点数換算表!$D$4,IF(L159="ベスト8",[2]点数換算表!$E$4,IF(L159="ベスト16",[2]点数換算表!$F$4,""))))))</f>
        <v>20</v>
      </c>
      <c r="N159" s="24"/>
      <c r="O159" s="13">
        <f>IF(N159="",0,IF(N159="優勝",[2]点数換算表!$B$5,IF(N159="準優勝",[2]点数換算表!$C$5,IF(N159="ベスト4",[2]点数換算表!$D$5,IF(N159="ベスト8",[2]点数換算表!$E$5,IF(N159="ベスト16",[2]点数換算表!$F$5,IF(N159="ベスト32",[2]点数換算表!$G$5,"")))))))</f>
        <v>0</v>
      </c>
      <c r="P159" s="24"/>
      <c r="Q159" s="13">
        <f>IF(P159="",0,IF(P159="優勝",[2]点数換算表!$B$6,IF(P159="準優勝",[2]点数換算表!$C$6,IF(P159="ベスト4",[2]点数換算表!$D$6,IF(P159="ベスト8",[2]点数換算表!$E$6,IF(P159="ベスト16",[2]点数換算表!$F$6,IF(P159="ベスト32",[2]点数換算表!$G$6,"")))))))</f>
        <v>0</v>
      </c>
      <c r="R159" s="15"/>
      <c r="S159" s="13">
        <f>IF(R159="",0,IF(R159="優勝",[2]点数換算表!$B$7,IF(R159="準優勝",[2]点数換算表!$C$7,IF(R159="ベスト4",[2]点数換算表!$D$7,IF(R159="ベスト8",[2]点数換算表!$E$7,[2]点数換算表!$F$7)))))</f>
        <v>0</v>
      </c>
      <c r="T159" s="15"/>
      <c r="U159" s="13">
        <f>IF(T159="",0,IF(T159="優勝",[2]点数換算表!$B$8,IF(T159="準優勝",[2]点数換算表!$C$8,IF(T159="ベスト4",[2]点数換算表!$D$8,IF(T159="ベスト8",[2]点数換算表!$E$8,[2]点数換算表!$F$8)))))</f>
        <v>0</v>
      </c>
      <c r="V159" s="15"/>
      <c r="W159" s="13">
        <f>IF(V159="",0,IF(V159="優勝",[2]点数換算表!$B$13,IF(V159="準優勝",[2]点数換算表!$C$13,IF(V159="ベスト4",[2]点数換算表!$D$13,[2]点数換算表!$E$13))))</f>
        <v>0</v>
      </c>
      <c r="X159" s="15"/>
      <c r="Y159" s="13">
        <f>IF(X159="",0,IF(X159="優勝",[2]点数換算表!$B$14,IF(X159="準優勝",[2]点数換算表!$C$14,IF(X159="ベスト4",[2]点数換算表!$D$14,[2]点数換算表!$E$14))))</f>
        <v>0</v>
      </c>
      <c r="Z159" s="24"/>
      <c r="AA159" s="13">
        <f>IF(Z159="",0,IF(Z159="優勝",[2]点数換算表!$B$15,IF(Z159="準優勝",[2]点数換算表!$C$15,IF(Z159="ベスト4",[2]点数換算表!$D$15,IF(Z159="ベスト8",[2]点数換算表!$E$15,IF(Z159="ベスト16",[2]点数換算表!$F$15,""))))))</f>
        <v>0</v>
      </c>
      <c r="AB159" s="24"/>
      <c r="AC159" s="13">
        <f>IF(AB159="",0,IF(AB159="優勝",[2]点数換算表!$B$16,IF(AB159="準優勝",[2]点数換算表!$C$16,IF(AB159="ベスト4",[2]点数換算表!$D$16,IF(AB159="ベスト8",[2]点数換算表!$E$16,IF(AB159="ベスト16",[2]点数換算表!$F$16,IF(AB159="ベスト32",[2]点数換算表!$G$16,"")))))))</f>
        <v>0</v>
      </c>
      <c r="AD159" s="24"/>
      <c r="AE159" s="13">
        <f>IF(AD159="",0,IF(AD159="優勝",[2]点数換算表!$B$17,IF(AD159="準優勝",[2]点数換算表!$C$17,IF(AD159="ベスト4",[2]点数換算表!$D$17,IF(AD159="ベスト8",[2]点数換算表!$E$17,IF(AD159="ベスト16",[2]点数換算表!$F$17,IF(AD159="ベスト32",[2]点数換算表!$G$17,"")))))))</f>
        <v>0</v>
      </c>
      <c r="AF159" s="15"/>
      <c r="AG159" s="13">
        <f>IF(AF159="",0,IF(AF159="優勝",[2]点数換算表!$B$18,IF(AF159="準優勝",[2]点数換算表!$C$18,IF(AF159="ベスト4",[2]点数換算表!$D$18,IF(AF159="ベスト8",[2]点数換算表!$E$18,[2]点数換算表!$F$18)))))</f>
        <v>0</v>
      </c>
      <c r="AH159" s="15"/>
      <c r="AI159" s="13">
        <f>IF(AH159="",0,IF(AH159="優勝",[2]点数換算表!$B$19,IF(AH159="準優勝",[2]点数換算表!$C$19,IF(AH159="ベスト4",[2]点数換算表!$D$19,IF(AH159="ベスト8",[2]点数換算表!$E$19,[2]点数換算表!$F$19)))))</f>
        <v>0</v>
      </c>
    </row>
    <row r="160" spans="1:35">
      <c r="A160" s="13">
        <v>157</v>
      </c>
      <c r="B160" s="24" t="s">
        <v>383</v>
      </c>
      <c r="C160" s="24" t="s">
        <v>382</v>
      </c>
      <c r="D160" s="24">
        <v>3</v>
      </c>
      <c r="E160" s="21" t="s">
        <v>333</v>
      </c>
      <c r="F160" s="27" t="s">
        <v>540</v>
      </c>
      <c r="G160" s="13">
        <f t="shared" si="3"/>
        <v>20</v>
      </c>
      <c r="H160" s="15"/>
      <c r="I160" s="13">
        <f>IF(H160="",0,IF(H160="優勝",[2]点数換算表!$B$2,IF(H160="準優勝",[2]点数換算表!$C$2,IF(H160="ベスト4",[2]点数換算表!$D$2,[2]点数換算表!$E$2))))</f>
        <v>0</v>
      </c>
      <c r="J160" s="15"/>
      <c r="K160" s="13">
        <f>IF(J160="",0,IF(J160="優勝",[2]点数換算表!$B$3,IF(J160="準優勝",[2]点数換算表!$C$3,IF(J160="ベスト4",[2]点数換算表!$D$3,[2]点数換算表!$E$3))))</f>
        <v>0</v>
      </c>
      <c r="L160" s="24" t="s">
        <v>7</v>
      </c>
      <c r="M160" s="13">
        <f>IF(L160="",0,IF(L160="優勝",[2]点数換算表!$B$4,IF(L160="準優勝",[2]点数換算表!$C$4,IF(L160="ベスト4",[2]点数換算表!$D$4,IF(L160="ベスト8",[2]点数換算表!$E$4,IF(L160="ベスト16",[2]点数換算表!$F$4,""))))))</f>
        <v>20</v>
      </c>
      <c r="N160" s="24"/>
      <c r="O160" s="13">
        <f>IF(N160="",0,IF(N160="優勝",[2]点数換算表!$B$5,IF(N160="準優勝",[2]点数換算表!$C$5,IF(N160="ベスト4",[2]点数換算表!$D$5,IF(N160="ベスト8",[2]点数換算表!$E$5,IF(N160="ベスト16",[2]点数換算表!$F$5,IF(N160="ベスト32",[2]点数換算表!$G$5,"")))))))</f>
        <v>0</v>
      </c>
      <c r="P160" s="24"/>
      <c r="Q160" s="13">
        <f>IF(P160="",0,IF(P160="優勝",[2]点数換算表!$B$6,IF(P160="準優勝",[2]点数換算表!$C$6,IF(P160="ベスト4",[2]点数換算表!$D$6,IF(P160="ベスト8",[2]点数換算表!$E$6,IF(P160="ベスト16",[2]点数換算表!$F$6,IF(P160="ベスト32",[2]点数換算表!$G$6,"")))))))</f>
        <v>0</v>
      </c>
      <c r="R160" s="15"/>
      <c r="S160" s="13">
        <f>IF(R160="",0,IF(R160="優勝",[2]点数換算表!$B$7,IF(R160="準優勝",[2]点数換算表!$C$7,IF(R160="ベスト4",[2]点数換算表!$D$7,IF(R160="ベスト8",[2]点数換算表!$E$7,[2]点数換算表!$F$7)))))</f>
        <v>0</v>
      </c>
      <c r="T160" s="15"/>
      <c r="U160" s="13">
        <f>IF(T160="",0,IF(T160="優勝",[2]点数換算表!$B$8,IF(T160="準優勝",[2]点数換算表!$C$8,IF(T160="ベスト4",[2]点数換算表!$D$8,IF(T160="ベスト8",[2]点数換算表!$E$8,[2]点数換算表!$F$8)))))</f>
        <v>0</v>
      </c>
      <c r="V160" s="15"/>
      <c r="W160" s="13">
        <f>IF(V160="",0,IF(V160="優勝",[2]点数換算表!$B$13,IF(V160="準優勝",[2]点数換算表!$C$13,IF(V160="ベスト4",[2]点数換算表!$D$13,[2]点数換算表!$E$13))))</f>
        <v>0</v>
      </c>
      <c r="X160" s="15"/>
      <c r="Y160" s="13">
        <f>IF(X160="",0,IF(X160="優勝",[2]点数換算表!$B$14,IF(X160="準優勝",[2]点数換算表!$C$14,IF(X160="ベスト4",[2]点数換算表!$D$14,[2]点数換算表!$E$14))))</f>
        <v>0</v>
      </c>
      <c r="Z160" s="24"/>
      <c r="AA160" s="13">
        <f>IF(Z160="",0,IF(Z160="優勝",[2]点数換算表!$B$15,IF(Z160="準優勝",[2]点数換算表!$C$15,IF(Z160="ベスト4",[2]点数換算表!$D$15,IF(Z160="ベスト8",[2]点数換算表!$E$15,IF(Z160="ベスト16",[2]点数換算表!$F$15,""))))))</f>
        <v>0</v>
      </c>
      <c r="AB160" s="24"/>
      <c r="AC160" s="13">
        <f>IF(AB160="",0,IF(AB160="優勝",[2]点数換算表!$B$16,IF(AB160="準優勝",[2]点数換算表!$C$16,IF(AB160="ベスト4",[2]点数換算表!$D$16,IF(AB160="ベスト8",[2]点数換算表!$E$16,IF(AB160="ベスト16",[2]点数換算表!$F$16,IF(AB160="ベスト32",[2]点数換算表!$G$16,"")))))))</f>
        <v>0</v>
      </c>
      <c r="AD160" s="24"/>
      <c r="AE160" s="13">
        <f>IF(AD160="",0,IF(AD160="優勝",[2]点数換算表!$B$17,IF(AD160="準優勝",[2]点数換算表!$C$17,IF(AD160="ベスト4",[2]点数換算表!$D$17,IF(AD160="ベスト8",[2]点数換算表!$E$17,IF(AD160="ベスト16",[2]点数換算表!$F$17,IF(AD160="ベスト32",[2]点数換算表!$G$17,"")))))))</f>
        <v>0</v>
      </c>
      <c r="AF160" s="15"/>
      <c r="AG160" s="13">
        <f>IF(AF160="",0,IF(AF160="優勝",[2]点数換算表!$B$18,IF(AF160="準優勝",[2]点数換算表!$C$18,IF(AF160="ベスト4",[2]点数換算表!$D$18,IF(AF160="ベスト8",[2]点数換算表!$E$18,[2]点数換算表!$F$18)))))</f>
        <v>0</v>
      </c>
      <c r="AH160" s="15"/>
      <c r="AI160" s="13">
        <f>IF(AH160="",0,IF(AH160="優勝",[2]点数換算表!$B$19,IF(AH160="準優勝",[2]点数換算表!$C$19,IF(AH160="ベスト4",[2]点数換算表!$D$19,IF(AH160="ベスト8",[2]点数換算表!$E$19,[2]点数換算表!$F$19)))))</f>
        <v>0</v>
      </c>
    </row>
    <row r="161" spans="1:35">
      <c r="A161" s="13">
        <v>158</v>
      </c>
      <c r="B161" s="24" t="s">
        <v>384</v>
      </c>
      <c r="C161" s="24" t="s">
        <v>382</v>
      </c>
      <c r="D161" s="24">
        <v>1</v>
      </c>
      <c r="E161" s="21" t="s">
        <v>333</v>
      </c>
      <c r="F161" s="27" t="s">
        <v>540</v>
      </c>
      <c r="G161" s="13">
        <f t="shared" si="3"/>
        <v>20</v>
      </c>
      <c r="H161" s="15"/>
      <c r="I161" s="13">
        <f>IF(H161="",0,IF(H161="優勝",[2]点数換算表!$B$2,IF(H161="準優勝",[2]点数換算表!$C$2,IF(H161="ベスト4",[2]点数換算表!$D$2,[2]点数換算表!$E$2))))</f>
        <v>0</v>
      </c>
      <c r="J161" s="15"/>
      <c r="K161" s="13">
        <f>IF(J161="",0,IF(J161="優勝",[2]点数換算表!$B$3,IF(J161="準優勝",[2]点数換算表!$C$3,IF(J161="ベスト4",[2]点数換算表!$D$3,[2]点数換算表!$E$3))))</f>
        <v>0</v>
      </c>
      <c r="L161" s="24" t="s">
        <v>7</v>
      </c>
      <c r="M161" s="13">
        <f>IF(L161="",0,IF(L161="優勝",[2]点数換算表!$B$4,IF(L161="準優勝",[2]点数換算表!$C$4,IF(L161="ベスト4",[2]点数換算表!$D$4,IF(L161="ベスト8",[2]点数換算表!$E$4,IF(L161="ベスト16",[2]点数換算表!$F$4,""))))))</f>
        <v>20</v>
      </c>
      <c r="N161" s="24"/>
      <c r="O161" s="13">
        <f>IF(N161="",0,IF(N161="優勝",[2]点数換算表!$B$5,IF(N161="準優勝",[2]点数換算表!$C$5,IF(N161="ベスト4",[2]点数換算表!$D$5,IF(N161="ベスト8",[2]点数換算表!$E$5,IF(N161="ベスト16",[2]点数換算表!$F$5,IF(N161="ベスト32",[2]点数換算表!$G$5,"")))))))</f>
        <v>0</v>
      </c>
      <c r="P161" s="24"/>
      <c r="Q161" s="13">
        <f>IF(P161="",0,IF(P161="優勝",[2]点数換算表!$B$6,IF(P161="準優勝",[2]点数換算表!$C$6,IF(P161="ベスト4",[2]点数換算表!$D$6,IF(P161="ベスト8",[2]点数換算表!$E$6,IF(P161="ベスト16",[2]点数換算表!$F$6,IF(P161="ベスト32",[2]点数換算表!$G$6,"")))))))</f>
        <v>0</v>
      </c>
      <c r="R161" s="15"/>
      <c r="S161" s="13">
        <f>IF(R161="",0,IF(R161="優勝",[2]点数換算表!$B$7,IF(R161="準優勝",[2]点数換算表!$C$7,IF(R161="ベスト4",[2]点数換算表!$D$7,IF(R161="ベスト8",[2]点数換算表!$E$7,[2]点数換算表!$F$7)))))</f>
        <v>0</v>
      </c>
      <c r="T161" s="15"/>
      <c r="U161" s="13">
        <f>IF(T161="",0,IF(T161="優勝",[2]点数換算表!$B$8,IF(T161="準優勝",[2]点数換算表!$C$8,IF(T161="ベスト4",[2]点数換算表!$D$8,IF(T161="ベスト8",[2]点数換算表!$E$8,[2]点数換算表!$F$8)))))</f>
        <v>0</v>
      </c>
      <c r="V161" s="15"/>
      <c r="W161" s="13">
        <f>IF(V161="",0,IF(V161="優勝",[2]点数換算表!$B$13,IF(V161="準優勝",[2]点数換算表!$C$13,IF(V161="ベスト4",[2]点数換算表!$D$13,[2]点数換算表!$E$13))))</f>
        <v>0</v>
      </c>
      <c r="X161" s="15"/>
      <c r="Y161" s="13">
        <f>IF(X161="",0,IF(X161="優勝",[2]点数換算表!$B$14,IF(X161="準優勝",[2]点数換算表!$C$14,IF(X161="ベスト4",[2]点数換算表!$D$14,[2]点数換算表!$E$14))))</f>
        <v>0</v>
      </c>
      <c r="Z161" s="24"/>
      <c r="AA161" s="13">
        <f>IF(Z161="",0,IF(Z161="優勝",[2]点数換算表!$B$15,IF(Z161="準優勝",[2]点数換算表!$C$15,IF(Z161="ベスト4",[2]点数換算表!$D$15,IF(Z161="ベスト8",[2]点数換算表!$E$15,IF(Z161="ベスト16",[2]点数換算表!$F$15,""))))))</f>
        <v>0</v>
      </c>
      <c r="AB161" s="24"/>
      <c r="AC161" s="13">
        <f>IF(AB161="",0,IF(AB161="優勝",[2]点数換算表!$B$16,IF(AB161="準優勝",[2]点数換算表!$C$16,IF(AB161="ベスト4",[2]点数換算表!$D$16,IF(AB161="ベスト8",[2]点数換算表!$E$16,IF(AB161="ベスト16",[2]点数換算表!$F$16,IF(AB161="ベスト32",[2]点数換算表!$G$16,"")))))))</f>
        <v>0</v>
      </c>
      <c r="AD161" s="24"/>
      <c r="AE161" s="13">
        <f>IF(AD161="",0,IF(AD161="優勝",[2]点数換算表!$B$17,IF(AD161="準優勝",[2]点数換算表!$C$17,IF(AD161="ベスト4",[2]点数換算表!$D$17,IF(AD161="ベスト8",[2]点数換算表!$E$17,IF(AD161="ベスト16",[2]点数換算表!$F$17,IF(AD161="ベスト32",[2]点数換算表!$G$17,"")))))))</f>
        <v>0</v>
      </c>
      <c r="AF161" s="15"/>
      <c r="AG161" s="13">
        <f>IF(AF161="",0,IF(AF161="優勝",[2]点数換算表!$B$18,IF(AF161="準優勝",[2]点数換算表!$C$18,IF(AF161="ベスト4",[2]点数換算表!$D$18,IF(AF161="ベスト8",[2]点数換算表!$E$18,[2]点数換算表!$F$18)))))</f>
        <v>0</v>
      </c>
      <c r="AH161" s="15"/>
      <c r="AI161" s="13">
        <f>IF(AH161="",0,IF(AH161="優勝",[2]点数換算表!$B$19,IF(AH161="準優勝",[2]点数換算表!$C$19,IF(AH161="ベスト4",[2]点数換算表!$D$19,IF(AH161="ベスト8",[2]点数換算表!$E$19,[2]点数換算表!$F$19)))))</f>
        <v>0</v>
      </c>
    </row>
    <row r="162" spans="1:35">
      <c r="A162" s="13">
        <v>159</v>
      </c>
      <c r="B162" s="24" t="s">
        <v>455</v>
      </c>
      <c r="C162" s="24" t="s">
        <v>429</v>
      </c>
      <c r="D162" s="24">
        <v>2</v>
      </c>
      <c r="E162" s="22" t="s">
        <v>389</v>
      </c>
      <c r="F162" s="26" t="s">
        <v>539</v>
      </c>
      <c r="G162" s="13">
        <f t="shared" si="3"/>
        <v>20</v>
      </c>
      <c r="H162" s="15"/>
      <c r="I162" s="13">
        <f>IF(H162="",0,IF(H162="優勝",[2]点数換算表!$B$2,IF(H162="準優勝",[2]点数換算表!$C$2,IF(H162="ベスト4",[2]点数換算表!$D$2,[2]点数換算表!$E$2))))</f>
        <v>0</v>
      </c>
      <c r="J162" s="15"/>
      <c r="K162" s="13">
        <f>IF(J162="",0,IF(J162="優勝",[2]点数換算表!$B$3,IF(J162="準優勝",[2]点数換算表!$C$3,IF(J162="ベスト4",[2]点数換算表!$D$3,[2]点数換算表!$E$3))))</f>
        <v>0</v>
      </c>
      <c r="L162" s="24" t="s">
        <v>7</v>
      </c>
      <c r="M162" s="13">
        <f>IF(L162="",0,IF(L162="優勝",[2]点数換算表!$B$4,IF(L162="準優勝",[2]点数換算表!$C$4,IF(L162="ベスト4",[2]点数換算表!$D$4,IF(L162="ベスト8",[2]点数換算表!$E$4,IF(L162="ベスト16",[2]点数換算表!$F$4,""))))))</f>
        <v>20</v>
      </c>
      <c r="N162" s="24"/>
      <c r="O162" s="13">
        <f>IF(N162="",0,IF(N162="優勝",[2]点数換算表!$B$5,IF(N162="準優勝",[2]点数換算表!$C$5,IF(N162="ベスト4",[2]点数換算表!$D$5,IF(N162="ベスト8",[2]点数換算表!$E$5,IF(N162="ベスト16",[2]点数換算表!$F$5,IF(N162="ベスト32",[2]点数換算表!$G$5,"")))))))</f>
        <v>0</v>
      </c>
      <c r="P162" s="24"/>
      <c r="Q162" s="13">
        <f>IF(P162="",0,IF(P162="優勝",[2]点数換算表!$B$6,IF(P162="準優勝",[2]点数換算表!$C$6,IF(P162="ベスト4",[2]点数換算表!$D$6,IF(P162="ベスト8",[2]点数換算表!$E$6,IF(P162="ベスト16",[2]点数換算表!$F$6,IF(P162="ベスト32",[2]点数換算表!$G$6,"")))))))</f>
        <v>0</v>
      </c>
      <c r="R162" s="15"/>
      <c r="S162" s="13">
        <f>IF(R162="",0,IF(R162="優勝",[2]点数換算表!$B$7,IF(R162="準優勝",[2]点数換算表!$C$7,IF(R162="ベスト4",[2]点数換算表!$D$7,IF(R162="ベスト8",[2]点数換算表!$E$7,[2]点数換算表!$F$7)))))</f>
        <v>0</v>
      </c>
      <c r="T162" s="15"/>
      <c r="U162" s="13">
        <f>IF(T162="",0,IF(T162="優勝",[2]点数換算表!$B$8,IF(T162="準優勝",[2]点数換算表!$C$8,IF(T162="ベスト4",[2]点数換算表!$D$8,IF(T162="ベスト8",[2]点数換算表!$E$8,[2]点数換算表!$F$8)))))</f>
        <v>0</v>
      </c>
      <c r="V162" s="15"/>
      <c r="W162" s="13">
        <f>IF(V162="",0,IF(V162="優勝",[2]点数換算表!$B$13,IF(V162="準優勝",[2]点数換算表!$C$13,IF(V162="ベスト4",[2]点数換算表!$D$13,[2]点数換算表!$E$13))))</f>
        <v>0</v>
      </c>
      <c r="X162" s="15"/>
      <c r="Y162" s="13">
        <f>IF(X162="",0,IF(X162="優勝",[2]点数換算表!$B$14,IF(X162="準優勝",[2]点数換算表!$C$14,IF(X162="ベスト4",[2]点数換算表!$D$14,[2]点数換算表!$E$14))))</f>
        <v>0</v>
      </c>
      <c r="Z162" s="24"/>
      <c r="AA162" s="13">
        <f>IF(Z162="",0,IF(Z162="優勝",[2]点数換算表!$B$15,IF(Z162="準優勝",[2]点数換算表!$C$15,IF(Z162="ベスト4",[2]点数換算表!$D$15,IF(Z162="ベスト8",[2]点数換算表!$E$15,IF(Z162="ベスト16",[2]点数換算表!$F$15,""))))))</f>
        <v>0</v>
      </c>
      <c r="AB162" s="24"/>
      <c r="AC162" s="13">
        <f>IF(AB162="",0,IF(AB162="優勝",[2]点数換算表!$B$16,IF(AB162="準優勝",[2]点数換算表!$C$16,IF(AB162="ベスト4",[2]点数換算表!$D$16,IF(AB162="ベスト8",[2]点数換算表!$E$16,IF(AB162="ベスト16",[2]点数換算表!$F$16,IF(AB162="ベスト32",[2]点数換算表!$G$16,"")))))))</f>
        <v>0</v>
      </c>
      <c r="AD162" s="24"/>
      <c r="AE162" s="13">
        <f>IF(AD162="",0,IF(AD162="優勝",[2]点数換算表!$B$17,IF(AD162="準優勝",[2]点数換算表!$C$17,IF(AD162="ベスト4",[2]点数換算表!$D$17,IF(AD162="ベスト8",[2]点数換算表!$E$17,IF(AD162="ベスト16",[2]点数換算表!$F$17,IF(AD162="ベスト32",[2]点数換算表!$G$17,"")))))))</f>
        <v>0</v>
      </c>
      <c r="AF162" s="15"/>
      <c r="AG162" s="13">
        <f>IF(AF162="",0,IF(AF162="優勝",[2]点数換算表!$B$18,IF(AF162="準優勝",[2]点数換算表!$C$18,IF(AF162="ベスト4",[2]点数換算表!$D$18,IF(AF162="ベスト8",[2]点数換算表!$E$18,[2]点数換算表!$F$18)))))</f>
        <v>0</v>
      </c>
      <c r="AH162" s="15"/>
      <c r="AI162" s="13">
        <f>IF(AH162="",0,IF(AH162="優勝",[2]点数換算表!$B$19,IF(AH162="準優勝",[2]点数換算表!$C$19,IF(AH162="ベスト4",[2]点数換算表!$D$19,IF(AH162="ベスト8",[2]点数換算表!$E$19,[2]点数換算表!$F$19)))))</f>
        <v>0</v>
      </c>
    </row>
    <row r="163" spans="1:35">
      <c r="A163" s="13">
        <v>160</v>
      </c>
      <c r="B163" s="24" t="s">
        <v>456</v>
      </c>
      <c r="C163" s="24" t="s">
        <v>429</v>
      </c>
      <c r="D163" s="24">
        <v>2</v>
      </c>
      <c r="E163" s="22" t="s">
        <v>389</v>
      </c>
      <c r="F163" s="26" t="s">
        <v>539</v>
      </c>
      <c r="G163" s="13">
        <f t="shared" si="3"/>
        <v>20</v>
      </c>
      <c r="H163" s="15"/>
      <c r="I163" s="13">
        <f>IF(H163="",0,IF(H163="優勝",[2]点数換算表!$B$2,IF(H163="準優勝",[2]点数換算表!$C$2,IF(H163="ベスト4",[2]点数換算表!$D$2,[2]点数換算表!$E$2))))</f>
        <v>0</v>
      </c>
      <c r="J163" s="15"/>
      <c r="K163" s="13">
        <f>IF(J163="",0,IF(J163="優勝",[2]点数換算表!$B$3,IF(J163="準優勝",[2]点数換算表!$C$3,IF(J163="ベスト4",[2]点数換算表!$D$3,[2]点数換算表!$E$3))))</f>
        <v>0</v>
      </c>
      <c r="L163" s="24" t="s">
        <v>7</v>
      </c>
      <c r="M163" s="13">
        <f>IF(L163="",0,IF(L163="優勝",[2]点数換算表!$B$4,IF(L163="準優勝",[2]点数換算表!$C$4,IF(L163="ベスト4",[2]点数換算表!$D$4,IF(L163="ベスト8",[2]点数換算表!$E$4,IF(L163="ベスト16",[2]点数換算表!$F$4,""))))))</f>
        <v>20</v>
      </c>
      <c r="N163" s="24"/>
      <c r="O163" s="13">
        <f>IF(N163="",0,IF(N163="優勝",[2]点数換算表!$B$5,IF(N163="準優勝",[2]点数換算表!$C$5,IF(N163="ベスト4",[2]点数換算表!$D$5,IF(N163="ベスト8",[2]点数換算表!$E$5,IF(N163="ベスト16",[2]点数換算表!$F$5,IF(N163="ベスト32",[2]点数換算表!$G$5,"")))))))</f>
        <v>0</v>
      </c>
      <c r="P163" s="24"/>
      <c r="Q163" s="13">
        <f>IF(P163="",0,IF(P163="優勝",[2]点数換算表!$B$6,IF(P163="準優勝",[2]点数換算表!$C$6,IF(P163="ベスト4",[2]点数換算表!$D$6,IF(P163="ベスト8",[2]点数換算表!$E$6,IF(P163="ベスト16",[2]点数換算表!$F$6,IF(P163="ベスト32",[2]点数換算表!$G$6,"")))))))</f>
        <v>0</v>
      </c>
      <c r="R163" s="15"/>
      <c r="S163" s="13">
        <f>IF(R163="",0,IF(R163="優勝",[2]点数換算表!$B$7,IF(R163="準優勝",[2]点数換算表!$C$7,IF(R163="ベスト4",[2]点数換算表!$D$7,IF(R163="ベスト8",[2]点数換算表!$E$7,[2]点数換算表!$F$7)))))</f>
        <v>0</v>
      </c>
      <c r="T163" s="15"/>
      <c r="U163" s="13">
        <f>IF(T163="",0,IF(T163="優勝",[2]点数換算表!$B$8,IF(T163="準優勝",[2]点数換算表!$C$8,IF(T163="ベスト4",[2]点数換算表!$D$8,IF(T163="ベスト8",[2]点数換算表!$E$8,[2]点数換算表!$F$8)))))</f>
        <v>0</v>
      </c>
      <c r="V163" s="15"/>
      <c r="W163" s="13">
        <f>IF(V163="",0,IF(V163="優勝",[2]点数換算表!$B$13,IF(V163="準優勝",[2]点数換算表!$C$13,IF(V163="ベスト4",[2]点数換算表!$D$13,[2]点数換算表!$E$13))))</f>
        <v>0</v>
      </c>
      <c r="X163" s="15"/>
      <c r="Y163" s="13">
        <f>IF(X163="",0,IF(X163="優勝",[2]点数換算表!$B$14,IF(X163="準優勝",[2]点数換算表!$C$14,IF(X163="ベスト4",[2]点数換算表!$D$14,[2]点数換算表!$E$14))))</f>
        <v>0</v>
      </c>
      <c r="Z163" s="24"/>
      <c r="AA163" s="13">
        <f>IF(Z163="",0,IF(Z163="優勝",[2]点数換算表!$B$15,IF(Z163="準優勝",[2]点数換算表!$C$15,IF(Z163="ベスト4",[2]点数換算表!$D$15,IF(Z163="ベスト8",[2]点数換算表!$E$15,IF(Z163="ベスト16",[2]点数換算表!$F$15,""))))))</f>
        <v>0</v>
      </c>
      <c r="AB163" s="24"/>
      <c r="AC163" s="13">
        <f>IF(AB163="",0,IF(AB163="優勝",[2]点数換算表!$B$16,IF(AB163="準優勝",[2]点数換算表!$C$16,IF(AB163="ベスト4",[2]点数換算表!$D$16,IF(AB163="ベスト8",[2]点数換算表!$E$16,IF(AB163="ベスト16",[2]点数換算表!$F$16,IF(AB163="ベスト32",[2]点数換算表!$G$16,"")))))))</f>
        <v>0</v>
      </c>
      <c r="AD163" s="24"/>
      <c r="AE163" s="13">
        <f>IF(AD163="",0,IF(AD163="優勝",[2]点数換算表!$B$17,IF(AD163="準優勝",[2]点数換算表!$C$17,IF(AD163="ベスト4",[2]点数換算表!$D$17,IF(AD163="ベスト8",[2]点数換算表!$E$17,IF(AD163="ベスト16",[2]点数換算表!$F$17,IF(AD163="ベスト32",[2]点数換算表!$G$17,"")))))))</f>
        <v>0</v>
      </c>
      <c r="AF163" s="15"/>
      <c r="AG163" s="13">
        <f>IF(AF163="",0,IF(AF163="優勝",[2]点数換算表!$B$18,IF(AF163="準優勝",[2]点数換算表!$C$18,IF(AF163="ベスト4",[2]点数換算表!$D$18,IF(AF163="ベスト8",[2]点数換算表!$E$18,[2]点数換算表!$F$18)))))</f>
        <v>0</v>
      </c>
      <c r="AH163" s="15"/>
      <c r="AI163" s="13">
        <f>IF(AH163="",0,IF(AH163="優勝",[2]点数換算表!$B$19,IF(AH163="準優勝",[2]点数換算表!$C$19,IF(AH163="ベスト4",[2]点数換算表!$D$19,IF(AH163="ベスト8",[2]点数換算表!$E$19,[2]点数換算表!$F$19)))))</f>
        <v>0</v>
      </c>
    </row>
    <row r="164" spans="1:35">
      <c r="A164" s="13">
        <v>161</v>
      </c>
      <c r="B164" s="24" t="s">
        <v>457</v>
      </c>
      <c r="C164" s="24" t="s">
        <v>421</v>
      </c>
      <c r="D164" s="24">
        <v>3</v>
      </c>
      <c r="E164" s="22" t="s">
        <v>389</v>
      </c>
      <c r="F164" s="26" t="s">
        <v>539</v>
      </c>
      <c r="G164" s="13">
        <f t="shared" si="3"/>
        <v>20</v>
      </c>
      <c r="H164" s="15"/>
      <c r="I164" s="13">
        <f>IF(H164="",0,IF(H164="優勝",[2]点数換算表!$B$2,IF(H164="準優勝",[2]点数換算表!$C$2,IF(H164="ベスト4",[2]点数換算表!$D$2,[2]点数換算表!$E$2))))</f>
        <v>0</v>
      </c>
      <c r="J164" s="15"/>
      <c r="K164" s="13">
        <f>IF(J164="",0,IF(J164="優勝",[2]点数換算表!$B$3,IF(J164="準優勝",[2]点数換算表!$C$3,IF(J164="ベスト4",[2]点数換算表!$D$3,[2]点数換算表!$E$3))))</f>
        <v>0</v>
      </c>
      <c r="L164" s="24" t="s">
        <v>7</v>
      </c>
      <c r="M164" s="13">
        <f>IF(L164="",0,IF(L164="優勝",[2]点数換算表!$B$4,IF(L164="準優勝",[2]点数換算表!$C$4,IF(L164="ベスト4",[2]点数換算表!$D$4,IF(L164="ベスト8",[2]点数換算表!$E$4,IF(L164="ベスト16",[2]点数換算表!$F$4,""))))))</f>
        <v>20</v>
      </c>
      <c r="N164" s="24"/>
      <c r="O164" s="13">
        <f>IF(N164="",0,IF(N164="優勝",[2]点数換算表!$B$5,IF(N164="準優勝",[2]点数換算表!$C$5,IF(N164="ベスト4",[2]点数換算表!$D$5,IF(N164="ベスト8",[2]点数換算表!$E$5,IF(N164="ベスト16",[2]点数換算表!$F$5,IF(N164="ベスト32",[2]点数換算表!$G$5,"")))))))</f>
        <v>0</v>
      </c>
      <c r="P164" s="24"/>
      <c r="Q164" s="13">
        <f>IF(P164="",0,IF(P164="優勝",[2]点数換算表!$B$6,IF(P164="準優勝",[2]点数換算表!$C$6,IF(P164="ベスト4",[2]点数換算表!$D$6,IF(P164="ベスト8",[2]点数換算表!$E$6,IF(P164="ベスト16",[2]点数換算表!$F$6,IF(P164="ベスト32",[2]点数換算表!$G$6,"")))))))</f>
        <v>0</v>
      </c>
      <c r="R164" s="15"/>
      <c r="S164" s="13">
        <f>IF(R164="",0,IF(R164="優勝",[2]点数換算表!$B$7,IF(R164="準優勝",[2]点数換算表!$C$7,IF(R164="ベスト4",[2]点数換算表!$D$7,IF(R164="ベスト8",[2]点数換算表!$E$7,[2]点数換算表!$F$7)))))</f>
        <v>0</v>
      </c>
      <c r="T164" s="15"/>
      <c r="U164" s="13">
        <f>IF(T164="",0,IF(T164="優勝",[2]点数換算表!$B$8,IF(T164="準優勝",[2]点数換算表!$C$8,IF(T164="ベスト4",[2]点数換算表!$D$8,IF(T164="ベスト8",[2]点数換算表!$E$8,[2]点数換算表!$F$8)))))</f>
        <v>0</v>
      </c>
      <c r="V164" s="15"/>
      <c r="W164" s="13">
        <f>IF(V164="",0,IF(V164="優勝",[2]点数換算表!$B$13,IF(V164="準優勝",[2]点数換算表!$C$13,IF(V164="ベスト4",[2]点数換算表!$D$13,[2]点数換算表!$E$13))))</f>
        <v>0</v>
      </c>
      <c r="X164" s="15"/>
      <c r="Y164" s="13">
        <f>IF(X164="",0,IF(X164="優勝",[2]点数換算表!$B$14,IF(X164="準優勝",[2]点数換算表!$C$14,IF(X164="ベスト4",[2]点数換算表!$D$14,[2]点数換算表!$E$14))))</f>
        <v>0</v>
      </c>
      <c r="Z164" s="24"/>
      <c r="AA164" s="13">
        <f>IF(Z164="",0,IF(Z164="優勝",[2]点数換算表!$B$15,IF(Z164="準優勝",[2]点数換算表!$C$15,IF(Z164="ベスト4",[2]点数換算表!$D$15,IF(Z164="ベスト8",[2]点数換算表!$E$15,IF(Z164="ベスト16",[2]点数換算表!$F$15,""))))))</f>
        <v>0</v>
      </c>
      <c r="AB164" s="24"/>
      <c r="AC164" s="13">
        <f>IF(AB164="",0,IF(AB164="優勝",[2]点数換算表!$B$16,IF(AB164="準優勝",[2]点数換算表!$C$16,IF(AB164="ベスト4",[2]点数換算表!$D$16,IF(AB164="ベスト8",[2]点数換算表!$E$16,IF(AB164="ベスト16",[2]点数換算表!$F$16,IF(AB164="ベスト32",[2]点数換算表!$G$16,"")))))))</f>
        <v>0</v>
      </c>
      <c r="AD164" s="24"/>
      <c r="AE164" s="13">
        <f>IF(AD164="",0,IF(AD164="優勝",[2]点数換算表!$B$17,IF(AD164="準優勝",[2]点数換算表!$C$17,IF(AD164="ベスト4",[2]点数換算表!$D$17,IF(AD164="ベスト8",[2]点数換算表!$E$17,IF(AD164="ベスト16",[2]点数換算表!$F$17,IF(AD164="ベスト32",[2]点数換算表!$G$17,"")))))))</f>
        <v>0</v>
      </c>
      <c r="AF164" s="15"/>
      <c r="AG164" s="13">
        <f>IF(AF164="",0,IF(AF164="優勝",[2]点数換算表!$B$18,IF(AF164="準優勝",[2]点数換算表!$C$18,IF(AF164="ベスト4",[2]点数換算表!$D$18,IF(AF164="ベスト8",[2]点数換算表!$E$18,[2]点数換算表!$F$18)))))</f>
        <v>0</v>
      </c>
      <c r="AH164" s="15"/>
      <c r="AI164" s="13">
        <f>IF(AH164="",0,IF(AH164="優勝",[2]点数換算表!$B$19,IF(AH164="準優勝",[2]点数換算表!$C$19,IF(AH164="ベスト4",[2]点数換算表!$D$19,IF(AH164="ベスト8",[2]点数換算表!$E$19,[2]点数換算表!$F$19)))))</f>
        <v>0</v>
      </c>
    </row>
    <row r="165" spans="1:35">
      <c r="A165" s="13">
        <v>162</v>
      </c>
      <c r="B165" s="24" t="s">
        <v>458</v>
      </c>
      <c r="C165" s="24" t="s">
        <v>421</v>
      </c>
      <c r="D165" s="24">
        <v>2</v>
      </c>
      <c r="E165" s="22" t="s">
        <v>389</v>
      </c>
      <c r="F165" s="26" t="s">
        <v>539</v>
      </c>
      <c r="G165" s="13">
        <f t="shared" si="3"/>
        <v>20</v>
      </c>
      <c r="H165" s="15"/>
      <c r="I165" s="13">
        <f>IF(H165="",0,IF(H165="優勝",[2]点数換算表!$B$2,IF(H165="準優勝",[2]点数換算表!$C$2,IF(H165="ベスト4",[2]点数換算表!$D$2,[2]点数換算表!$E$2))))</f>
        <v>0</v>
      </c>
      <c r="J165" s="15"/>
      <c r="K165" s="13">
        <f>IF(J165="",0,IF(J165="優勝",[2]点数換算表!$B$3,IF(J165="準優勝",[2]点数換算表!$C$3,IF(J165="ベスト4",[2]点数換算表!$D$3,[2]点数換算表!$E$3))))</f>
        <v>0</v>
      </c>
      <c r="L165" s="24" t="s">
        <v>7</v>
      </c>
      <c r="M165" s="13">
        <f>IF(L165="",0,IF(L165="優勝",[2]点数換算表!$B$4,IF(L165="準優勝",[2]点数換算表!$C$4,IF(L165="ベスト4",[2]点数換算表!$D$4,IF(L165="ベスト8",[2]点数換算表!$E$4,IF(L165="ベスト16",[2]点数換算表!$F$4,""))))))</f>
        <v>20</v>
      </c>
      <c r="N165" s="24"/>
      <c r="O165" s="13">
        <f>IF(N165="",0,IF(N165="優勝",[2]点数換算表!$B$5,IF(N165="準優勝",[2]点数換算表!$C$5,IF(N165="ベスト4",[2]点数換算表!$D$5,IF(N165="ベスト8",[2]点数換算表!$E$5,IF(N165="ベスト16",[2]点数換算表!$F$5,IF(N165="ベスト32",[2]点数換算表!$G$5,"")))))))</f>
        <v>0</v>
      </c>
      <c r="P165" s="24"/>
      <c r="Q165" s="13">
        <f>IF(P165="",0,IF(P165="優勝",[2]点数換算表!$B$6,IF(P165="準優勝",[2]点数換算表!$C$6,IF(P165="ベスト4",[2]点数換算表!$D$6,IF(P165="ベスト8",[2]点数換算表!$E$6,IF(P165="ベスト16",[2]点数換算表!$F$6,IF(P165="ベスト32",[2]点数換算表!$G$6,"")))))))</f>
        <v>0</v>
      </c>
      <c r="R165" s="15"/>
      <c r="S165" s="13">
        <f>IF(R165="",0,IF(R165="優勝",[2]点数換算表!$B$7,IF(R165="準優勝",[2]点数換算表!$C$7,IF(R165="ベスト4",[2]点数換算表!$D$7,IF(R165="ベスト8",[2]点数換算表!$E$7,[2]点数換算表!$F$7)))))</f>
        <v>0</v>
      </c>
      <c r="T165" s="15"/>
      <c r="U165" s="13">
        <f>IF(T165="",0,IF(T165="優勝",[2]点数換算表!$B$8,IF(T165="準優勝",[2]点数換算表!$C$8,IF(T165="ベスト4",[2]点数換算表!$D$8,IF(T165="ベスト8",[2]点数換算表!$E$8,[2]点数換算表!$F$8)))))</f>
        <v>0</v>
      </c>
      <c r="V165" s="15"/>
      <c r="W165" s="13">
        <f>IF(V165="",0,IF(V165="優勝",[2]点数換算表!$B$13,IF(V165="準優勝",[2]点数換算表!$C$13,IF(V165="ベスト4",[2]点数換算表!$D$13,[2]点数換算表!$E$13))))</f>
        <v>0</v>
      </c>
      <c r="X165" s="15"/>
      <c r="Y165" s="13">
        <f>IF(X165="",0,IF(X165="優勝",[2]点数換算表!$B$14,IF(X165="準優勝",[2]点数換算表!$C$14,IF(X165="ベスト4",[2]点数換算表!$D$14,[2]点数換算表!$E$14))))</f>
        <v>0</v>
      </c>
      <c r="Z165" s="24"/>
      <c r="AA165" s="13">
        <f>IF(Z165="",0,IF(Z165="優勝",[2]点数換算表!$B$15,IF(Z165="準優勝",[2]点数換算表!$C$15,IF(Z165="ベスト4",[2]点数換算表!$D$15,IF(Z165="ベスト8",[2]点数換算表!$E$15,IF(Z165="ベスト16",[2]点数換算表!$F$15,""))))))</f>
        <v>0</v>
      </c>
      <c r="AB165" s="24"/>
      <c r="AC165" s="13">
        <f>IF(AB165="",0,IF(AB165="優勝",[2]点数換算表!$B$16,IF(AB165="準優勝",[2]点数換算表!$C$16,IF(AB165="ベスト4",[2]点数換算表!$D$16,IF(AB165="ベスト8",[2]点数換算表!$E$16,IF(AB165="ベスト16",[2]点数換算表!$F$16,IF(AB165="ベスト32",[2]点数換算表!$G$16,"")))))))</f>
        <v>0</v>
      </c>
      <c r="AD165" s="24"/>
      <c r="AE165" s="13">
        <f>IF(AD165="",0,IF(AD165="優勝",[2]点数換算表!$B$17,IF(AD165="準優勝",[2]点数換算表!$C$17,IF(AD165="ベスト4",[2]点数換算表!$D$17,IF(AD165="ベスト8",[2]点数換算表!$E$17,IF(AD165="ベスト16",[2]点数換算表!$F$17,IF(AD165="ベスト32",[2]点数換算表!$G$17,"")))))))</f>
        <v>0</v>
      </c>
      <c r="AF165" s="15"/>
      <c r="AG165" s="13">
        <f>IF(AF165="",0,IF(AF165="優勝",[2]点数換算表!$B$18,IF(AF165="準優勝",[2]点数換算表!$C$18,IF(AF165="ベスト4",[2]点数換算表!$D$18,IF(AF165="ベスト8",[2]点数換算表!$E$18,[2]点数換算表!$F$18)))))</f>
        <v>0</v>
      </c>
      <c r="AH165" s="15"/>
      <c r="AI165" s="13">
        <f>IF(AH165="",0,IF(AH165="優勝",[2]点数換算表!$B$19,IF(AH165="準優勝",[2]点数換算表!$C$19,IF(AH165="ベスト4",[2]点数換算表!$D$19,IF(AH165="ベスト8",[2]点数換算表!$E$19,[2]点数換算表!$F$19)))))</f>
        <v>0</v>
      </c>
    </row>
    <row r="166" spans="1:35">
      <c r="A166" s="13">
        <v>163</v>
      </c>
      <c r="B166" s="24" t="s">
        <v>418</v>
      </c>
      <c r="C166" s="24" t="s">
        <v>419</v>
      </c>
      <c r="D166" s="24">
        <v>3</v>
      </c>
      <c r="E166" s="22" t="s">
        <v>389</v>
      </c>
      <c r="F166" s="26" t="s">
        <v>539</v>
      </c>
      <c r="G166" s="13">
        <f t="shared" si="3"/>
        <v>20</v>
      </c>
      <c r="H166" s="15"/>
      <c r="I166" s="13">
        <f>IF(H166="",0,IF(H166="優勝",[2]点数換算表!$B$2,IF(H166="準優勝",[2]点数換算表!$C$2,IF(H166="ベスト4",[2]点数換算表!$D$2,[2]点数換算表!$E$2))))</f>
        <v>0</v>
      </c>
      <c r="J166" s="15"/>
      <c r="K166" s="13">
        <f>IF(J166="",0,IF(J166="優勝",[2]点数換算表!$B$3,IF(J166="準優勝",[2]点数換算表!$C$3,IF(J166="ベスト4",[2]点数換算表!$D$3,[2]点数換算表!$E$3))))</f>
        <v>0</v>
      </c>
      <c r="L166" s="24" t="s">
        <v>7</v>
      </c>
      <c r="M166" s="13">
        <f>IF(L166="",0,IF(L166="優勝",[2]点数換算表!$B$4,IF(L166="準優勝",[2]点数換算表!$C$4,IF(L166="ベスト4",[2]点数換算表!$D$4,IF(L166="ベスト8",[2]点数換算表!$E$4,IF(L166="ベスト16",[2]点数換算表!$F$4,""))))))</f>
        <v>20</v>
      </c>
      <c r="N166" s="24"/>
      <c r="O166" s="13">
        <f>IF(N166="",0,IF(N166="優勝",[2]点数換算表!$B$5,IF(N166="準優勝",[2]点数換算表!$C$5,IF(N166="ベスト4",[2]点数換算表!$D$5,IF(N166="ベスト8",[2]点数換算表!$E$5,IF(N166="ベスト16",[2]点数換算表!$F$5,IF(N166="ベスト32",[2]点数換算表!$G$5,"")))))))</f>
        <v>0</v>
      </c>
      <c r="P166" s="24"/>
      <c r="Q166" s="13">
        <f>IF(P166="",0,IF(P166="優勝",[2]点数換算表!$B$6,IF(P166="準優勝",[2]点数換算表!$C$6,IF(P166="ベスト4",[2]点数換算表!$D$6,IF(P166="ベスト8",[2]点数換算表!$E$6,IF(P166="ベスト16",[2]点数換算表!$F$6,IF(P166="ベスト32",[2]点数換算表!$G$6,"")))))))</f>
        <v>0</v>
      </c>
      <c r="R166" s="15"/>
      <c r="S166" s="13">
        <f>IF(R166="",0,IF(R166="優勝",[2]点数換算表!$B$7,IF(R166="準優勝",[2]点数換算表!$C$7,IF(R166="ベスト4",[2]点数換算表!$D$7,IF(R166="ベスト8",[2]点数換算表!$E$7,[2]点数換算表!$F$7)))))</f>
        <v>0</v>
      </c>
      <c r="T166" s="15"/>
      <c r="U166" s="13">
        <f>IF(T166="",0,IF(T166="優勝",[2]点数換算表!$B$8,IF(T166="準優勝",[2]点数換算表!$C$8,IF(T166="ベスト4",[2]点数換算表!$D$8,IF(T166="ベスト8",[2]点数換算表!$E$8,[2]点数換算表!$F$8)))))</f>
        <v>0</v>
      </c>
      <c r="V166" s="15"/>
      <c r="W166" s="13">
        <f>IF(V166="",0,IF(V166="優勝",[2]点数換算表!$B$13,IF(V166="準優勝",[2]点数換算表!$C$13,IF(V166="ベスト4",[2]点数換算表!$D$13,[2]点数換算表!$E$13))))</f>
        <v>0</v>
      </c>
      <c r="X166" s="15"/>
      <c r="Y166" s="13">
        <f>IF(X166="",0,IF(X166="優勝",[2]点数換算表!$B$14,IF(X166="準優勝",[2]点数換算表!$C$14,IF(X166="ベスト4",[2]点数換算表!$D$14,[2]点数換算表!$E$14))))</f>
        <v>0</v>
      </c>
      <c r="Z166" s="24"/>
      <c r="AA166" s="13">
        <f>IF(Z166="",0,IF(Z166="優勝",[2]点数換算表!$B$15,IF(Z166="準優勝",[2]点数換算表!$C$15,IF(Z166="ベスト4",[2]点数換算表!$D$15,IF(Z166="ベスト8",[2]点数換算表!$E$15,IF(Z166="ベスト16",[2]点数換算表!$F$15,""))))))</f>
        <v>0</v>
      </c>
      <c r="AB166" s="24"/>
      <c r="AC166" s="13">
        <f>IF(AB166="",0,IF(AB166="優勝",[2]点数換算表!$B$16,IF(AB166="準優勝",[2]点数換算表!$C$16,IF(AB166="ベスト4",[2]点数換算表!$D$16,IF(AB166="ベスト8",[2]点数換算表!$E$16,IF(AB166="ベスト16",[2]点数換算表!$F$16,IF(AB166="ベスト32",[2]点数換算表!$G$16,"")))))))</f>
        <v>0</v>
      </c>
      <c r="AD166" s="24"/>
      <c r="AE166" s="13">
        <f>IF(AD166="",0,IF(AD166="優勝",[2]点数換算表!$B$17,IF(AD166="準優勝",[2]点数換算表!$C$17,IF(AD166="ベスト4",[2]点数換算表!$D$17,IF(AD166="ベスト8",[2]点数換算表!$E$17,IF(AD166="ベスト16",[2]点数換算表!$F$17,IF(AD166="ベスト32",[2]点数換算表!$G$17,"")))))))</f>
        <v>0</v>
      </c>
      <c r="AF166" s="15"/>
      <c r="AG166" s="13">
        <f>IF(AF166="",0,IF(AF166="優勝",[2]点数換算表!$B$18,IF(AF166="準優勝",[2]点数換算表!$C$18,IF(AF166="ベスト4",[2]点数換算表!$D$18,IF(AF166="ベスト8",[2]点数換算表!$E$18,[2]点数換算表!$F$18)))))</f>
        <v>0</v>
      </c>
      <c r="AH166" s="15"/>
      <c r="AI166" s="13">
        <f>IF(AH166="",0,IF(AH166="優勝",[2]点数換算表!$B$19,IF(AH166="準優勝",[2]点数換算表!$C$19,IF(AH166="ベスト4",[2]点数換算表!$D$19,IF(AH166="ベスト8",[2]点数換算表!$E$19,[2]点数換算表!$F$19)))))</f>
        <v>0</v>
      </c>
    </row>
    <row r="167" spans="1:35">
      <c r="A167" s="13">
        <v>164</v>
      </c>
      <c r="B167" s="24" t="s">
        <v>459</v>
      </c>
      <c r="C167" s="24" t="s">
        <v>419</v>
      </c>
      <c r="D167" s="24">
        <v>1</v>
      </c>
      <c r="E167" s="22" t="s">
        <v>389</v>
      </c>
      <c r="F167" s="26" t="s">
        <v>539</v>
      </c>
      <c r="G167" s="13">
        <f t="shared" si="3"/>
        <v>20</v>
      </c>
      <c r="H167" s="15"/>
      <c r="I167" s="13">
        <f>IF(H167="",0,IF(H167="優勝",[2]点数換算表!$B$2,IF(H167="準優勝",[2]点数換算表!$C$2,IF(H167="ベスト4",[2]点数換算表!$D$2,[2]点数換算表!$E$2))))</f>
        <v>0</v>
      </c>
      <c r="J167" s="15"/>
      <c r="K167" s="13">
        <f>IF(J167="",0,IF(J167="優勝",[2]点数換算表!$B$3,IF(J167="準優勝",[2]点数換算表!$C$3,IF(J167="ベスト4",[2]点数換算表!$D$3,[2]点数換算表!$E$3))))</f>
        <v>0</v>
      </c>
      <c r="L167" s="24" t="s">
        <v>7</v>
      </c>
      <c r="M167" s="13">
        <f>IF(L167="",0,IF(L167="優勝",[2]点数換算表!$B$4,IF(L167="準優勝",[2]点数換算表!$C$4,IF(L167="ベスト4",[2]点数換算表!$D$4,IF(L167="ベスト8",[2]点数換算表!$E$4,IF(L167="ベスト16",[2]点数換算表!$F$4,""))))))</f>
        <v>20</v>
      </c>
      <c r="N167" s="24"/>
      <c r="O167" s="13">
        <f>IF(N167="",0,IF(N167="優勝",[2]点数換算表!$B$5,IF(N167="準優勝",[2]点数換算表!$C$5,IF(N167="ベスト4",[2]点数換算表!$D$5,IF(N167="ベスト8",[2]点数換算表!$E$5,IF(N167="ベスト16",[2]点数換算表!$F$5,IF(N167="ベスト32",[2]点数換算表!$G$5,"")))))))</f>
        <v>0</v>
      </c>
      <c r="P167" s="24"/>
      <c r="Q167" s="13">
        <f>IF(P167="",0,IF(P167="優勝",[2]点数換算表!$B$6,IF(P167="準優勝",[2]点数換算表!$C$6,IF(P167="ベスト4",[2]点数換算表!$D$6,IF(P167="ベスト8",[2]点数換算表!$E$6,IF(P167="ベスト16",[2]点数換算表!$F$6,IF(P167="ベスト32",[2]点数換算表!$G$6,"")))))))</f>
        <v>0</v>
      </c>
      <c r="R167" s="15"/>
      <c r="S167" s="13">
        <f>IF(R167="",0,IF(R167="優勝",[2]点数換算表!$B$7,IF(R167="準優勝",[2]点数換算表!$C$7,IF(R167="ベスト4",[2]点数換算表!$D$7,IF(R167="ベスト8",[2]点数換算表!$E$7,[2]点数換算表!$F$7)))))</f>
        <v>0</v>
      </c>
      <c r="T167" s="15"/>
      <c r="U167" s="13">
        <f>IF(T167="",0,IF(T167="優勝",[2]点数換算表!$B$8,IF(T167="準優勝",[2]点数換算表!$C$8,IF(T167="ベスト4",[2]点数換算表!$D$8,IF(T167="ベスト8",[2]点数換算表!$E$8,[2]点数換算表!$F$8)))))</f>
        <v>0</v>
      </c>
      <c r="V167" s="15"/>
      <c r="W167" s="13">
        <f>IF(V167="",0,IF(V167="優勝",[2]点数換算表!$B$13,IF(V167="準優勝",[2]点数換算表!$C$13,IF(V167="ベスト4",[2]点数換算表!$D$13,[2]点数換算表!$E$13))))</f>
        <v>0</v>
      </c>
      <c r="X167" s="15"/>
      <c r="Y167" s="13">
        <f>IF(X167="",0,IF(X167="優勝",[2]点数換算表!$B$14,IF(X167="準優勝",[2]点数換算表!$C$14,IF(X167="ベスト4",[2]点数換算表!$D$14,[2]点数換算表!$E$14))))</f>
        <v>0</v>
      </c>
      <c r="Z167" s="24"/>
      <c r="AA167" s="13">
        <f>IF(Z167="",0,IF(Z167="優勝",[2]点数換算表!$B$15,IF(Z167="準優勝",[2]点数換算表!$C$15,IF(Z167="ベスト4",[2]点数換算表!$D$15,IF(Z167="ベスト8",[2]点数換算表!$E$15,IF(Z167="ベスト16",[2]点数換算表!$F$15,""))))))</f>
        <v>0</v>
      </c>
      <c r="AB167" s="24"/>
      <c r="AC167" s="13">
        <f>IF(AB167="",0,IF(AB167="優勝",[2]点数換算表!$B$16,IF(AB167="準優勝",[2]点数換算表!$C$16,IF(AB167="ベスト4",[2]点数換算表!$D$16,IF(AB167="ベスト8",[2]点数換算表!$E$16,IF(AB167="ベスト16",[2]点数換算表!$F$16,IF(AB167="ベスト32",[2]点数換算表!$G$16,"")))))))</f>
        <v>0</v>
      </c>
      <c r="AD167" s="24"/>
      <c r="AE167" s="13">
        <f>IF(AD167="",0,IF(AD167="優勝",[2]点数換算表!$B$17,IF(AD167="準優勝",[2]点数換算表!$C$17,IF(AD167="ベスト4",[2]点数換算表!$D$17,IF(AD167="ベスト8",[2]点数換算表!$E$17,IF(AD167="ベスト16",[2]点数換算表!$F$17,IF(AD167="ベスト32",[2]点数換算表!$G$17,"")))))))</f>
        <v>0</v>
      </c>
      <c r="AF167" s="15"/>
      <c r="AG167" s="13">
        <f>IF(AF167="",0,IF(AF167="優勝",[2]点数換算表!$B$18,IF(AF167="準優勝",[2]点数換算表!$C$18,IF(AF167="ベスト4",[2]点数換算表!$D$18,IF(AF167="ベスト8",[2]点数換算表!$E$18,[2]点数換算表!$F$18)))))</f>
        <v>0</v>
      </c>
      <c r="AH167" s="15"/>
      <c r="AI167" s="13">
        <f>IF(AH167="",0,IF(AH167="優勝",[2]点数換算表!$B$19,IF(AH167="準優勝",[2]点数換算表!$C$19,IF(AH167="ベスト4",[2]点数換算表!$D$19,IF(AH167="ベスト8",[2]点数換算表!$E$19,[2]点数換算表!$F$19)))))</f>
        <v>0</v>
      </c>
    </row>
    <row r="168" spans="1:35">
      <c r="A168" s="13">
        <v>165</v>
      </c>
      <c r="B168" s="24" t="s">
        <v>461</v>
      </c>
      <c r="C168" s="24" t="s">
        <v>421</v>
      </c>
      <c r="D168" s="24">
        <v>3</v>
      </c>
      <c r="E168" s="22" t="s">
        <v>389</v>
      </c>
      <c r="F168" s="26" t="s">
        <v>539</v>
      </c>
      <c r="G168" s="13">
        <f t="shared" si="3"/>
        <v>20</v>
      </c>
      <c r="H168" s="15"/>
      <c r="I168" s="13">
        <f>IF(H168="",0,IF(H168="優勝",[2]点数換算表!$B$2,IF(H168="準優勝",[2]点数換算表!$C$2,IF(H168="ベスト4",[2]点数換算表!$D$2,[2]点数換算表!$E$2))))</f>
        <v>0</v>
      </c>
      <c r="J168" s="15"/>
      <c r="K168" s="13">
        <f>IF(J168="",0,IF(J168="優勝",[2]点数換算表!$B$3,IF(J168="準優勝",[2]点数換算表!$C$3,IF(J168="ベスト4",[2]点数換算表!$D$3,[2]点数換算表!$E$3))))</f>
        <v>0</v>
      </c>
      <c r="L168" s="24" t="s">
        <v>7</v>
      </c>
      <c r="M168" s="13">
        <f>IF(L168="",0,IF(L168="優勝",[2]点数換算表!$B$4,IF(L168="準優勝",[2]点数換算表!$C$4,IF(L168="ベスト4",[2]点数換算表!$D$4,IF(L168="ベスト8",[2]点数換算表!$E$4,IF(L168="ベスト16",[2]点数換算表!$F$4,""))))))</f>
        <v>20</v>
      </c>
      <c r="N168" s="24"/>
      <c r="O168" s="13">
        <f>IF(N168="",0,IF(N168="優勝",[2]点数換算表!$B$5,IF(N168="準優勝",[2]点数換算表!$C$5,IF(N168="ベスト4",[2]点数換算表!$D$5,IF(N168="ベスト8",[2]点数換算表!$E$5,IF(N168="ベスト16",[2]点数換算表!$F$5,IF(N168="ベスト32",[2]点数換算表!$G$5,"")))))))</f>
        <v>0</v>
      </c>
      <c r="P168" s="24"/>
      <c r="Q168" s="13">
        <f>IF(P168="",0,IF(P168="優勝",[2]点数換算表!$B$6,IF(P168="準優勝",[2]点数換算表!$C$6,IF(P168="ベスト4",[2]点数換算表!$D$6,IF(P168="ベスト8",[2]点数換算表!$E$6,IF(P168="ベスト16",[2]点数換算表!$F$6,IF(P168="ベスト32",[2]点数換算表!$G$6,"")))))))</f>
        <v>0</v>
      </c>
      <c r="R168" s="15"/>
      <c r="S168" s="13">
        <f>IF(R168="",0,IF(R168="優勝",[2]点数換算表!$B$7,IF(R168="準優勝",[2]点数換算表!$C$7,IF(R168="ベスト4",[2]点数換算表!$D$7,IF(R168="ベスト8",[2]点数換算表!$E$7,[2]点数換算表!$F$7)))))</f>
        <v>0</v>
      </c>
      <c r="T168" s="15"/>
      <c r="U168" s="13">
        <f>IF(T168="",0,IF(T168="優勝",[2]点数換算表!$B$8,IF(T168="準優勝",[2]点数換算表!$C$8,IF(T168="ベスト4",[2]点数換算表!$D$8,IF(T168="ベスト8",[2]点数換算表!$E$8,[2]点数換算表!$F$8)))))</f>
        <v>0</v>
      </c>
      <c r="V168" s="15"/>
      <c r="W168" s="13">
        <f>IF(V168="",0,IF(V168="優勝",[2]点数換算表!$B$13,IF(V168="準優勝",[2]点数換算表!$C$13,IF(V168="ベスト4",[2]点数換算表!$D$13,[2]点数換算表!$E$13))))</f>
        <v>0</v>
      </c>
      <c r="X168" s="15"/>
      <c r="Y168" s="13">
        <f>IF(X168="",0,IF(X168="優勝",[2]点数換算表!$B$14,IF(X168="準優勝",[2]点数換算表!$C$14,IF(X168="ベスト4",[2]点数換算表!$D$14,[2]点数換算表!$E$14))))</f>
        <v>0</v>
      </c>
      <c r="Z168" s="24"/>
      <c r="AA168" s="13">
        <f>IF(Z168="",0,IF(Z168="優勝",[2]点数換算表!$B$15,IF(Z168="準優勝",[2]点数換算表!$C$15,IF(Z168="ベスト4",[2]点数換算表!$D$15,IF(Z168="ベスト8",[2]点数換算表!$E$15,IF(Z168="ベスト16",[2]点数換算表!$F$15,""))))))</f>
        <v>0</v>
      </c>
      <c r="AB168" s="24"/>
      <c r="AC168" s="13">
        <f>IF(AB168="",0,IF(AB168="優勝",[2]点数換算表!$B$16,IF(AB168="準優勝",[2]点数換算表!$C$16,IF(AB168="ベスト4",[2]点数換算表!$D$16,IF(AB168="ベスト8",[2]点数換算表!$E$16,IF(AB168="ベスト16",[2]点数換算表!$F$16,IF(AB168="ベスト32",[2]点数換算表!$G$16,"")))))))</f>
        <v>0</v>
      </c>
      <c r="AD168" s="24"/>
      <c r="AE168" s="13">
        <f>IF(AD168="",0,IF(AD168="優勝",[2]点数換算表!$B$17,IF(AD168="準優勝",[2]点数換算表!$C$17,IF(AD168="ベスト4",[2]点数換算表!$D$17,IF(AD168="ベスト8",[2]点数換算表!$E$17,IF(AD168="ベスト16",[2]点数換算表!$F$17,IF(AD168="ベスト32",[2]点数換算表!$G$17,"")))))))</f>
        <v>0</v>
      </c>
      <c r="AF168" s="15"/>
      <c r="AG168" s="13">
        <f>IF(AF168="",0,IF(AF168="優勝",[2]点数換算表!$B$18,IF(AF168="準優勝",[2]点数換算表!$C$18,IF(AF168="ベスト4",[2]点数換算表!$D$18,IF(AF168="ベスト8",[2]点数換算表!$E$18,[2]点数換算表!$F$18)))))</f>
        <v>0</v>
      </c>
      <c r="AH168" s="15"/>
      <c r="AI168" s="13">
        <f>IF(AH168="",0,IF(AH168="優勝",[2]点数換算表!$B$19,IF(AH168="準優勝",[2]点数換算表!$C$19,IF(AH168="ベスト4",[2]点数換算表!$D$19,IF(AH168="ベスト8",[2]点数換算表!$E$19,[2]点数換算表!$F$19)))))</f>
        <v>0</v>
      </c>
    </row>
    <row r="169" spans="1:35">
      <c r="A169" s="13">
        <v>166</v>
      </c>
      <c r="B169" s="24" t="s">
        <v>462</v>
      </c>
      <c r="C169" s="24" t="s">
        <v>421</v>
      </c>
      <c r="D169" s="24">
        <v>2</v>
      </c>
      <c r="E169" s="22" t="s">
        <v>389</v>
      </c>
      <c r="F169" s="26" t="s">
        <v>539</v>
      </c>
      <c r="G169" s="13">
        <f t="shared" si="3"/>
        <v>20</v>
      </c>
      <c r="H169" s="15"/>
      <c r="I169" s="13">
        <f>IF(H169="",0,IF(H169="優勝",[2]点数換算表!$B$2,IF(H169="準優勝",[2]点数換算表!$C$2,IF(H169="ベスト4",[2]点数換算表!$D$2,[2]点数換算表!$E$2))))</f>
        <v>0</v>
      </c>
      <c r="J169" s="15"/>
      <c r="K169" s="13">
        <f>IF(J169="",0,IF(J169="優勝",[2]点数換算表!$B$3,IF(J169="準優勝",[2]点数換算表!$C$3,IF(J169="ベスト4",[2]点数換算表!$D$3,[2]点数換算表!$E$3))))</f>
        <v>0</v>
      </c>
      <c r="L169" s="24" t="s">
        <v>7</v>
      </c>
      <c r="M169" s="13">
        <f>IF(L169="",0,IF(L169="優勝",[2]点数換算表!$B$4,IF(L169="準優勝",[2]点数換算表!$C$4,IF(L169="ベスト4",[2]点数換算表!$D$4,IF(L169="ベスト8",[2]点数換算表!$E$4,IF(L169="ベスト16",[2]点数換算表!$F$4,""))))))</f>
        <v>20</v>
      </c>
      <c r="N169" s="24"/>
      <c r="O169" s="13">
        <f>IF(N169="",0,IF(N169="優勝",[2]点数換算表!$B$5,IF(N169="準優勝",[2]点数換算表!$C$5,IF(N169="ベスト4",[2]点数換算表!$D$5,IF(N169="ベスト8",[2]点数換算表!$E$5,IF(N169="ベスト16",[2]点数換算表!$F$5,IF(N169="ベスト32",[2]点数換算表!$G$5,"")))))))</f>
        <v>0</v>
      </c>
      <c r="P169" s="24"/>
      <c r="Q169" s="13">
        <f>IF(P169="",0,IF(P169="優勝",[2]点数換算表!$B$6,IF(P169="準優勝",[2]点数換算表!$C$6,IF(P169="ベスト4",[2]点数換算表!$D$6,IF(P169="ベスト8",[2]点数換算表!$E$6,IF(P169="ベスト16",[2]点数換算表!$F$6,IF(P169="ベスト32",[2]点数換算表!$G$6,"")))))))</f>
        <v>0</v>
      </c>
      <c r="R169" s="15"/>
      <c r="S169" s="13">
        <f>IF(R169="",0,IF(R169="優勝",[2]点数換算表!$B$7,IF(R169="準優勝",[2]点数換算表!$C$7,IF(R169="ベスト4",[2]点数換算表!$D$7,IF(R169="ベスト8",[2]点数換算表!$E$7,[2]点数換算表!$F$7)))))</f>
        <v>0</v>
      </c>
      <c r="T169" s="15"/>
      <c r="U169" s="13">
        <f>IF(T169="",0,IF(T169="優勝",[2]点数換算表!$B$8,IF(T169="準優勝",[2]点数換算表!$C$8,IF(T169="ベスト4",[2]点数換算表!$D$8,IF(T169="ベスト8",[2]点数換算表!$E$8,[2]点数換算表!$F$8)))))</f>
        <v>0</v>
      </c>
      <c r="V169" s="15"/>
      <c r="W169" s="13">
        <f>IF(V169="",0,IF(V169="優勝",[2]点数換算表!$B$13,IF(V169="準優勝",[2]点数換算表!$C$13,IF(V169="ベスト4",[2]点数換算表!$D$13,[2]点数換算表!$E$13))))</f>
        <v>0</v>
      </c>
      <c r="X169" s="15"/>
      <c r="Y169" s="13">
        <f>IF(X169="",0,IF(X169="優勝",[2]点数換算表!$B$14,IF(X169="準優勝",[2]点数換算表!$C$14,IF(X169="ベスト4",[2]点数換算表!$D$14,[2]点数換算表!$E$14))))</f>
        <v>0</v>
      </c>
      <c r="Z169" s="24"/>
      <c r="AA169" s="13">
        <f>IF(Z169="",0,IF(Z169="優勝",[2]点数換算表!$B$15,IF(Z169="準優勝",[2]点数換算表!$C$15,IF(Z169="ベスト4",[2]点数換算表!$D$15,IF(Z169="ベスト8",[2]点数換算表!$E$15,IF(Z169="ベスト16",[2]点数換算表!$F$15,""))))))</f>
        <v>0</v>
      </c>
      <c r="AB169" s="24"/>
      <c r="AC169" s="13">
        <f>IF(AB169="",0,IF(AB169="優勝",[2]点数換算表!$B$16,IF(AB169="準優勝",[2]点数換算表!$C$16,IF(AB169="ベスト4",[2]点数換算表!$D$16,IF(AB169="ベスト8",[2]点数換算表!$E$16,IF(AB169="ベスト16",[2]点数換算表!$F$16,IF(AB169="ベスト32",[2]点数換算表!$G$16,"")))))))</f>
        <v>0</v>
      </c>
      <c r="AD169" s="24"/>
      <c r="AE169" s="13">
        <f>IF(AD169="",0,IF(AD169="優勝",[2]点数換算表!$B$17,IF(AD169="準優勝",[2]点数換算表!$C$17,IF(AD169="ベスト4",[2]点数換算表!$D$17,IF(AD169="ベスト8",[2]点数換算表!$E$17,IF(AD169="ベスト16",[2]点数換算表!$F$17,IF(AD169="ベスト32",[2]点数換算表!$G$17,"")))))))</f>
        <v>0</v>
      </c>
      <c r="AF169" s="15"/>
      <c r="AG169" s="13">
        <f>IF(AF169="",0,IF(AF169="優勝",[2]点数換算表!$B$18,IF(AF169="準優勝",[2]点数換算表!$C$18,IF(AF169="ベスト4",[2]点数換算表!$D$18,IF(AF169="ベスト8",[2]点数換算表!$E$18,[2]点数換算表!$F$18)))))</f>
        <v>0</v>
      </c>
      <c r="AH169" s="15"/>
      <c r="AI169" s="13">
        <f>IF(AH169="",0,IF(AH169="優勝",[2]点数換算表!$B$19,IF(AH169="準優勝",[2]点数換算表!$C$19,IF(AH169="ベスト4",[2]点数換算表!$D$19,IF(AH169="ベスト8",[2]点数換算表!$E$19,[2]点数換算表!$F$19)))))</f>
        <v>0</v>
      </c>
    </row>
    <row r="170" spans="1:35">
      <c r="A170" s="13">
        <v>167</v>
      </c>
      <c r="B170" s="24" t="s">
        <v>463</v>
      </c>
      <c r="C170" s="24" t="s">
        <v>388</v>
      </c>
      <c r="D170" s="24">
        <v>1</v>
      </c>
      <c r="E170" s="22" t="s">
        <v>389</v>
      </c>
      <c r="F170" s="26" t="s">
        <v>539</v>
      </c>
      <c r="G170" s="13">
        <f t="shared" si="3"/>
        <v>20</v>
      </c>
      <c r="H170" s="15"/>
      <c r="I170" s="13">
        <f>IF(H170="",0,IF(H170="優勝",[2]点数換算表!$B$2,IF(H170="準優勝",[2]点数換算表!$C$2,IF(H170="ベスト4",[2]点数換算表!$D$2,[2]点数換算表!$E$2))))</f>
        <v>0</v>
      </c>
      <c r="J170" s="15"/>
      <c r="K170" s="13">
        <f>IF(J170="",0,IF(J170="優勝",[2]点数換算表!$B$3,IF(J170="準優勝",[2]点数換算表!$C$3,IF(J170="ベスト4",[2]点数換算表!$D$3,[2]点数換算表!$E$3))))</f>
        <v>0</v>
      </c>
      <c r="L170" s="24" t="s">
        <v>7</v>
      </c>
      <c r="M170" s="13">
        <f>IF(L170="",0,IF(L170="優勝",[2]点数換算表!$B$4,IF(L170="準優勝",[2]点数換算表!$C$4,IF(L170="ベスト4",[2]点数換算表!$D$4,IF(L170="ベスト8",[2]点数換算表!$E$4,IF(L170="ベスト16",[2]点数換算表!$F$4,""))))))</f>
        <v>20</v>
      </c>
      <c r="N170" s="24"/>
      <c r="O170" s="13">
        <f>IF(N170="",0,IF(N170="優勝",[2]点数換算表!$B$5,IF(N170="準優勝",[2]点数換算表!$C$5,IF(N170="ベスト4",[2]点数換算表!$D$5,IF(N170="ベスト8",[2]点数換算表!$E$5,IF(N170="ベスト16",[2]点数換算表!$F$5,IF(N170="ベスト32",[2]点数換算表!$G$5,"")))))))</f>
        <v>0</v>
      </c>
      <c r="P170" s="24"/>
      <c r="Q170" s="13">
        <f>IF(P170="",0,IF(P170="優勝",[2]点数換算表!$B$6,IF(P170="準優勝",[2]点数換算表!$C$6,IF(P170="ベスト4",[2]点数換算表!$D$6,IF(P170="ベスト8",[2]点数換算表!$E$6,IF(P170="ベスト16",[2]点数換算表!$F$6,IF(P170="ベスト32",[2]点数換算表!$G$6,"")))))))</f>
        <v>0</v>
      </c>
      <c r="R170" s="15"/>
      <c r="S170" s="13">
        <f>IF(R170="",0,IF(R170="優勝",[2]点数換算表!$B$7,IF(R170="準優勝",[2]点数換算表!$C$7,IF(R170="ベスト4",[2]点数換算表!$D$7,IF(R170="ベスト8",[2]点数換算表!$E$7,[2]点数換算表!$F$7)))))</f>
        <v>0</v>
      </c>
      <c r="T170" s="15"/>
      <c r="U170" s="13">
        <f>IF(T170="",0,IF(T170="優勝",[2]点数換算表!$B$8,IF(T170="準優勝",[2]点数換算表!$C$8,IF(T170="ベスト4",[2]点数換算表!$D$8,IF(T170="ベスト8",[2]点数換算表!$E$8,[2]点数換算表!$F$8)))))</f>
        <v>0</v>
      </c>
      <c r="V170" s="15"/>
      <c r="W170" s="13">
        <f>IF(V170="",0,IF(V170="優勝",[2]点数換算表!$B$13,IF(V170="準優勝",[2]点数換算表!$C$13,IF(V170="ベスト4",[2]点数換算表!$D$13,[2]点数換算表!$E$13))))</f>
        <v>0</v>
      </c>
      <c r="X170" s="15"/>
      <c r="Y170" s="13">
        <f>IF(X170="",0,IF(X170="優勝",[2]点数換算表!$B$14,IF(X170="準優勝",[2]点数換算表!$C$14,IF(X170="ベスト4",[2]点数換算表!$D$14,[2]点数換算表!$E$14))))</f>
        <v>0</v>
      </c>
      <c r="Z170" s="24"/>
      <c r="AA170" s="13">
        <f>IF(Z170="",0,IF(Z170="優勝",[2]点数換算表!$B$15,IF(Z170="準優勝",[2]点数換算表!$C$15,IF(Z170="ベスト4",[2]点数換算表!$D$15,IF(Z170="ベスト8",[2]点数換算表!$E$15,IF(Z170="ベスト16",[2]点数換算表!$F$15,""))))))</f>
        <v>0</v>
      </c>
      <c r="AB170" s="24"/>
      <c r="AC170" s="13">
        <f>IF(AB170="",0,IF(AB170="優勝",[2]点数換算表!$B$16,IF(AB170="準優勝",[2]点数換算表!$C$16,IF(AB170="ベスト4",[2]点数換算表!$D$16,IF(AB170="ベスト8",[2]点数換算表!$E$16,IF(AB170="ベスト16",[2]点数換算表!$F$16,IF(AB170="ベスト32",[2]点数換算表!$G$16,"")))))))</f>
        <v>0</v>
      </c>
      <c r="AD170" s="24"/>
      <c r="AE170" s="13">
        <f>IF(AD170="",0,IF(AD170="優勝",[2]点数換算表!$B$17,IF(AD170="準優勝",[2]点数換算表!$C$17,IF(AD170="ベスト4",[2]点数換算表!$D$17,IF(AD170="ベスト8",[2]点数換算表!$E$17,IF(AD170="ベスト16",[2]点数換算表!$F$17,IF(AD170="ベスト32",[2]点数換算表!$G$17,"")))))))</f>
        <v>0</v>
      </c>
      <c r="AF170" s="15"/>
      <c r="AG170" s="13">
        <f>IF(AF170="",0,IF(AF170="優勝",[2]点数換算表!$B$18,IF(AF170="準優勝",[2]点数換算表!$C$18,IF(AF170="ベスト4",[2]点数換算表!$D$18,IF(AF170="ベスト8",[2]点数換算表!$E$18,[2]点数換算表!$F$18)))))</f>
        <v>0</v>
      </c>
      <c r="AH170" s="15"/>
      <c r="AI170" s="13">
        <f>IF(AH170="",0,IF(AH170="優勝",[2]点数換算表!$B$19,IF(AH170="準優勝",[2]点数換算表!$C$19,IF(AH170="ベスト4",[2]点数換算表!$D$19,IF(AH170="ベスト8",[2]点数換算表!$E$19,[2]点数換算表!$F$19)))))</f>
        <v>0</v>
      </c>
    </row>
    <row r="171" spans="1:35">
      <c r="A171" s="13">
        <v>168</v>
      </c>
      <c r="B171" s="24" t="s">
        <v>425</v>
      </c>
      <c r="C171" s="24" t="s">
        <v>388</v>
      </c>
      <c r="D171" s="24">
        <v>1</v>
      </c>
      <c r="E171" s="22" t="s">
        <v>389</v>
      </c>
      <c r="F171" s="26" t="s">
        <v>539</v>
      </c>
      <c r="G171" s="13">
        <f t="shared" si="3"/>
        <v>20</v>
      </c>
      <c r="H171" s="15"/>
      <c r="I171" s="13">
        <f>IF(H171="",0,IF(H171="優勝",[2]点数換算表!$B$2,IF(H171="準優勝",[2]点数換算表!$C$2,IF(H171="ベスト4",[2]点数換算表!$D$2,[2]点数換算表!$E$2))))</f>
        <v>0</v>
      </c>
      <c r="J171" s="15"/>
      <c r="K171" s="13">
        <f>IF(J171="",0,IF(J171="優勝",[2]点数換算表!$B$3,IF(J171="準優勝",[2]点数換算表!$C$3,IF(J171="ベスト4",[2]点数換算表!$D$3,[2]点数換算表!$E$3))))</f>
        <v>0</v>
      </c>
      <c r="L171" s="24" t="s">
        <v>7</v>
      </c>
      <c r="M171" s="13">
        <f>IF(L171="",0,IF(L171="優勝",[2]点数換算表!$B$4,IF(L171="準優勝",[2]点数換算表!$C$4,IF(L171="ベスト4",[2]点数換算表!$D$4,IF(L171="ベスト8",[2]点数換算表!$E$4,IF(L171="ベスト16",[2]点数換算表!$F$4,""))))))</f>
        <v>20</v>
      </c>
      <c r="N171" s="24"/>
      <c r="O171" s="13">
        <f>IF(N171="",0,IF(N171="優勝",[2]点数換算表!$B$5,IF(N171="準優勝",[2]点数換算表!$C$5,IF(N171="ベスト4",[2]点数換算表!$D$5,IF(N171="ベスト8",[2]点数換算表!$E$5,IF(N171="ベスト16",[2]点数換算表!$F$5,IF(N171="ベスト32",[2]点数換算表!$G$5,"")))))))</f>
        <v>0</v>
      </c>
      <c r="P171" s="24"/>
      <c r="Q171" s="13">
        <f>IF(P171="",0,IF(P171="優勝",[2]点数換算表!$B$6,IF(P171="準優勝",[2]点数換算表!$C$6,IF(P171="ベスト4",[2]点数換算表!$D$6,IF(P171="ベスト8",[2]点数換算表!$E$6,IF(P171="ベスト16",[2]点数換算表!$F$6,IF(P171="ベスト32",[2]点数換算表!$G$6,"")))))))</f>
        <v>0</v>
      </c>
      <c r="R171" s="15"/>
      <c r="S171" s="13">
        <f>IF(R171="",0,IF(R171="優勝",[2]点数換算表!$B$7,IF(R171="準優勝",[2]点数換算表!$C$7,IF(R171="ベスト4",[2]点数換算表!$D$7,IF(R171="ベスト8",[2]点数換算表!$E$7,[2]点数換算表!$F$7)))))</f>
        <v>0</v>
      </c>
      <c r="T171" s="15"/>
      <c r="U171" s="13">
        <f>IF(T171="",0,IF(T171="優勝",[2]点数換算表!$B$8,IF(T171="準優勝",[2]点数換算表!$C$8,IF(T171="ベスト4",[2]点数換算表!$D$8,IF(T171="ベスト8",[2]点数換算表!$E$8,[2]点数換算表!$F$8)))))</f>
        <v>0</v>
      </c>
      <c r="V171" s="15"/>
      <c r="W171" s="13">
        <f>IF(V171="",0,IF(V171="優勝",[2]点数換算表!$B$13,IF(V171="準優勝",[2]点数換算表!$C$13,IF(V171="ベスト4",[2]点数換算表!$D$13,[2]点数換算表!$E$13))))</f>
        <v>0</v>
      </c>
      <c r="X171" s="15"/>
      <c r="Y171" s="13">
        <f>IF(X171="",0,IF(X171="優勝",[2]点数換算表!$B$14,IF(X171="準優勝",[2]点数換算表!$C$14,IF(X171="ベスト4",[2]点数換算表!$D$14,[2]点数換算表!$E$14))))</f>
        <v>0</v>
      </c>
      <c r="Z171" s="24"/>
      <c r="AA171" s="13">
        <f>IF(Z171="",0,IF(Z171="優勝",[2]点数換算表!$B$15,IF(Z171="準優勝",[2]点数換算表!$C$15,IF(Z171="ベスト4",[2]点数換算表!$D$15,IF(Z171="ベスト8",[2]点数換算表!$E$15,IF(Z171="ベスト16",[2]点数換算表!$F$15,""))))))</f>
        <v>0</v>
      </c>
      <c r="AB171" s="24"/>
      <c r="AC171" s="13">
        <f>IF(AB171="",0,IF(AB171="優勝",[2]点数換算表!$B$16,IF(AB171="準優勝",[2]点数換算表!$C$16,IF(AB171="ベスト4",[2]点数換算表!$D$16,IF(AB171="ベスト8",[2]点数換算表!$E$16,IF(AB171="ベスト16",[2]点数換算表!$F$16,IF(AB171="ベスト32",[2]点数換算表!$G$16,"")))))))</f>
        <v>0</v>
      </c>
      <c r="AD171" s="24"/>
      <c r="AE171" s="13">
        <f>IF(AD171="",0,IF(AD171="優勝",[2]点数換算表!$B$17,IF(AD171="準優勝",[2]点数換算表!$C$17,IF(AD171="ベスト4",[2]点数換算表!$D$17,IF(AD171="ベスト8",[2]点数換算表!$E$17,IF(AD171="ベスト16",[2]点数換算表!$F$17,IF(AD171="ベスト32",[2]点数換算表!$G$17,"")))))))</f>
        <v>0</v>
      </c>
      <c r="AF171" s="15"/>
      <c r="AG171" s="13">
        <f>IF(AF171="",0,IF(AF171="優勝",[2]点数換算表!$B$18,IF(AF171="準優勝",[2]点数換算表!$C$18,IF(AF171="ベスト4",[2]点数換算表!$D$18,IF(AF171="ベスト8",[2]点数換算表!$E$18,[2]点数換算表!$F$18)))))</f>
        <v>0</v>
      </c>
      <c r="AH171" s="15"/>
      <c r="AI171" s="13">
        <f>IF(AH171="",0,IF(AH171="優勝",[2]点数換算表!$B$19,IF(AH171="準優勝",[2]点数換算表!$C$19,IF(AH171="ベスト4",[2]点数換算表!$D$19,IF(AH171="ベスト8",[2]点数換算表!$E$19,[2]点数換算表!$F$19)))))</f>
        <v>0</v>
      </c>
    </row>
    <row r="172" spans="1:35">
      <c r="A172" s="13">
        <v>169</v>
      </c>
      <c r="B172" s="24" t="s">
        <v>464</v>
      </c>
      <c r="C172" s="24" t="s">
        <v>398</v>
      </c>
      <c r="D172" s="24">
        <v>1</v>
      </c>
      <c r="E172" s="22" t="s">
        <v>389</v>
      </c>
      <c r="F172" s="26" t="s">
        <v>539</v>
      </c>
      <c r="G172" s="13">
        <f t="shared" si="3"/>
        <v>20</v>
      </c>
      <c r="H172" s="15"/>
      <c r="I172" s="13">
        <f>IF(H172="",0,IF(H172="優勝",[2]点数換算表!$B$2,IF(H172="準優勝",[2]点数換算表!$C$2,IF(H172="ベスト4",[2]点数換算表!$D$2,[2]点数換算表!$E$2))))</f>
        <v>0</v>
      </c>
      <c r="J172" s="15"/>
      <c r="K172" s="13">
        <f>IF(J172="",0,IF(J172="優勝",[2]点数換算表!$B$3,IF(J172="準優勝",[2]点数換算表!$C$3,IF(J172="ベスト4",[2]点数換算表!$D$3,[2]点数換算表!$E$3))))</f>
        <v>0</v>
      </c>
      <c r="L172" s="24" t="s">
        <v>7</v>
      </c>
      <c r="M172" s="13">
        <f>IF(L172="",0,IF(L172="優勝",[2]点数換算表!$B$4,IF(L172="準優勝",[2]点数換算表!$C$4,IF(L172="ベスト4",[2]点数換算表!$D$4,IF(L172="ベスト8",[2]点数換算表!$E$4,IF(L172="ベスト16",[2]点数換算表!$F$4,""))))))</f>
        <v>20</v>
      </c>
      <c r="N172" s="24"/>
      <c r="O172" s="13">
        <f>IF(N172="",0,IF(N172="優勝",[2]点数換算表!$B$5,IF(N172="準優勝",[2]点数換算表!$C$5,IF(N172="ベスト4",[2]点数換算表!$D$5,IF(N172="ベスト8",[2]点数換算表!$E$5,IF(N172="ベスト16",[2]点数換算表!$F$5,IF(N172="ベスト32",[2]点数換算表!$G$5,"")))))))</f>
        <v>0</v>
      </c>
      <c r="P172" s="24"/>
      <c r="Q172" s="13">
        <f>IF(P172="",0,IF(P172="優勝",[2]点数換算表!$B$6,IF(P172="準優勝",[2]点数換算表!$C$6,IF(P172="ベスト4",[2]点数換算表!$D$6,IF(P172="ベスト8",[2]点数換算表!$E$6,IF(P172="ベスト16",[2]点数換算表!$F$6,IF(P172="ベスト32",[2]点数換算表!$G$6,"")))))))</f>
        <v>0</v>
      </c>
      <c r="R172" s="15"/>
      <c r="S172" s="13">
        <f>IF(R172="",0,IF(R172="優勝",[2]点数換算表!$B$7,IF(R172="準優勝",[2]点数換算表!$C$7,IF(R172="ベスト4",[2]点数換算表!$D$7,IF(R172="ベスト8",[2]点数換算表!$E$7,[2]点数換算表!$F$7)))))</f>
        <v>0</v>
      </c>
      <c r="T172" s="15"/>
      <c r="U172" s="13">
        <f>IF(T172="",0,IF(T172="優勝",[2]点数換算表!$B$8,IF(T172="準優勝",[2]点数換算表!$C$8,IF(T172="ベスト4",[2]点数換算表!$D$8,IF(T172="ベスト8",[2]点数換算表!$E$8,[2]点数換算表!$F$8)))))</f>
        <v>0</v>
      </c>
      <c r="V172" s="15"/>
      <c r="W172" s="13">
        <f>IF(V172="",0,IF(V172="優勝",[2]点数換算表!$B$13,IF(V172="準優勝",[2]点数換算表!$C$13,IF(V172="ベスト4",[2]点数換算表!$D$13,[2]点数換算表!$E$13))))</f>
        <v>0</v>
      </c>
      <c r="X172" s="15"/>
      <c r="Y172" s="13">
        <f>IF(X172="",0,IF(X172="優勝",[2]点数換算表!$B$14,IF(X172="準優勝",[2]点数換算表!$C$14,IF(X172="ベスト4",[2]点数換算表!$D$14,[2]点数換算表!$E$14))))</f>
        <v>0</v>
      </c>
      <c r="Z172" s="24"/>
      <c r="AA172" s="13">
        <f>IF(Z172="",0,IF(Z172="優勝",[2]点数換算表!$B$15,IF(Z172="準優勝",[2]点数換算表!$C$15,IF(Z172="ベスト4",[2]点数換算表!$D$15,IF(Z172="ベスト8",[2]点数換算表!$E$15,IF(Z172="ベスト16",[2]点数換算表!$F$15,""))))))</f>
        <v>0</v>
      </c>
      <c r="AB172" s="24"/>
      <c r="AC172" s="13">
        <f>IF(AB172="",0,IF(AB172="優勝",[2]点数換算表!$B$16,IF(AB172="準優勝",[2]点数換算表!$C$16,IF(AB172="ベスト4",[2]点数換算表!$D$16,IF(AB172="ベスト8",[2]点数換算表!$E$16,IF(AB172="ベスト16",[2]点数換算表!$F$16,IF(AB172="ベスト32",[2]点数換算表!$G$16,"")))))))</f>
        <v>0</v>
      </c>
      <c r="AD172" s="24"/>
      <c r="AE172" s="13">
        <f>IF(AD172="",0,IF(AD172="優勝",[2]点数換算表!$B$17,IF(AD172="準優勝",[2]点数換算表!$C$17,IF(AD172="ベスト4",[2]点数換算表!$D$17,IF(AD172="ベスト8",[2]点数換算表!$E$17,IF(AD172="ベスト16",[2]点数換算表!$F$17,IF(AD172="ベスト32",[2]点数換算表!$G$17,"")))))))</f>
        <v>0</v>
      </c>
      <c r="AF172" s="15"/>
      <c r="AG172" s="13">
        <f>IF(AF172="",0,IF(AF172="優勝",[2]点数換算表!$B$18,IF(AF172="準優勝",[2]点数換算表!$C$18,IF(AF172="ベスト4",[2]点数換算表!$D$18,IF(AF172="ベスト8",[2]点数換算表!$E$18,[2]点数換算表!$F$18)))))</f>
        <v>0</v>
      </c>
      <c r="AH172" s="15"/>
      <c r="AI172" s="13">
        <f>IF(AH172="",0,IF(AH172="優勝",[2]点数換算表!$B$19,IF(AH172="準優勝",[2]点数換算表!$C$19,IF(AH172="ベスト4",[2]点数換算表!$D$19,IF(AH172="ベスト8",[2]点数換算表!$E$19,[2]点数換算表!$F$19)))))</f>
        <v>0</v>
      </c>
    </row>
    <row r="173" spans="1:35">
      <c r="A173" s="13">
        <v>170</v>
      </c>
      <c r="B173" s="24" t="s">
        <v>415</v>
      </c>
      <c r="C173" s="24" t="s">
        <v>391</v>
      </c>
      <c r="D173" s="24">
        <v>1</v>
      </c>
      <c r="E173" s="22" t="s">
        <v>389</v>
      </c>
      <c r="F173" s="26" t="s">
        <v>539</v>
      </c>
      <c r="G173" s="13">
        <f t="shared" si="3"/>
        <v>20</v>
      </c>
      <c r="H173" s="15"/>
      <c r="I173" s="13">
        <f>IF(H173="",0,IF(H173="優勝",[2]点数換算表!$B$2,IF(H173="準優勝",[2]点数換算表!$C$2,IF(H173="ベスト4",[2]点数換算表!$D$2,[2]点数換算表!$E$2))))</f>
        <v>0</v>
      </c>
      <c r="J173" s="15"/>
      <c r="K173" s="13">
        <f>IF(J173="",0,IF(J173="優勝",[2]点数換算表!$B$3,IF(J173="準優勝",[2]点数換算表!$C$3,IF(J173="ベスト4",[2]点数換算表!$D$3,[2]点数換算表!$E$3))))</f>
        <v>0</v>
      </c>
      <c r="L173" s="24" t="s">
        <v>7</v>
      </c>
      <c r="M173" s="13">
        <f>IF(L173="",0,IF(L173="優勝",[2]点数換算表!$B$4,IF(L173="準優勝",[2]点数換算表!$C$4,IF(L173="ベスト4",[2]点数換算表!$D$4,IF(L173="ベスト8",[2]点数換算表!$E$4,IF(L173="ベスト16",[2]点数換算表!$F$4,""))))))</f>
        <v>20</v>
      </c>
      <c r="N173" s="24"/>
      <c r="O173" s="13">
        <f>IF(N173="",0,IF(N173="優勝",[2]点数換算表!$B$5,IF(N173="準優勝",[2]点数換算表!$C$5,IF(N173="ベスト4",[2]点数換算表!$D$5,IF(N173="ベスト8",[2]点数換算表!$E$5,IF(N173="ベスト16",[2]点数換算表!$F$5,IF(N173="ベスト32",[2]点数換算表!$G$5,"")))))))</f>
        <v>0</v>
      </c>
      <c r="P173" s="24"/>
      <c r="Q173" s="13">
        <f>IF(P173="",0,IF(P173="優勝",[2]点数換算表!$B$6,IF(P173="準優勝",[2]点数換算表!$C$6,IF(P173="ベスト4",[2]点数換算表!$D$6,IF(P173="ベスト8",[2]点数換算表!$E$6,IF(P173="ベスト16",[2]点数換算表!$F$6,IF(P173="ベスト32",[2]点数換算表!$G$6,"")))))))</f>
        <v>0</v>
      </c>
      <c r="R173" s="15"/>
      <c r="S173" s="13">
        <f>IF(R173="",0,IF(R173="優勝",[2]点数換算表!$B$7,IF(R173="準優勝",[2]点数換算表!$C$7,IF(R173="ベスト4",[2]点数換算表!$D$7,IF(R173="ベスト8",[2]点数換算表!$E$7,[2]点数換算表!$F$7)))))</f>
        <v>0</v>
      </c>
      <c r="T173" s="15"/>
      <c r="U173" s="13">
        <f>IF(T173="",0,IF(T173="優勝",[2]点数換算表!$B$8,IF(T173="準優勝",[2]点数換算表!$C$8,IF(T173="ベスト4",[2]点数換算表!$D$8,IF(T173="ベスト8",[2]点数換算表!$E$8,[2]点数換算表!$F$8)))))</f>
        <v>0</v>
      </c>
      <c r="V173" s="15"/>
      <c r="W173" s="13">
        <f>IF(V173="",0,IF(V173="優勝",[2]点数換算表!$B$13,IF(V173="準優勝",[2]点数換算表!$C$13,IF(V173="ベスト4",[2]点数換算表!$D$13,[2]点数換算表!$E$13))))</f>
        <v>0</v>
      </c>
      <c r="X173" s="15"/>
      <c r="Y173" s="13">
        <f>IF(X173="",0,IF(X173="優勝",[2]点数換算表!$B$14,IF(X173="準優勝",[2]点数換算表!$C$14,IF(X173="ベスト4",[2]点数換算表!$D$14,[2]点数換算表!$E$14))))</f>
        <v>0</v>
      </c>
      <c r="Z173" s="24"/>
      <c r="AA173" s="13">
        <f>IF(Z173="",0,IF(Z173="優勝",[2]点数換算表!$B$15,IF(Z173="準優勝",[2]点数換算表!$C$15,IF(Z173="ベスト4",[2]点数換算表!$D$15,IF(Z173="ベスト8",[2]点数換算表!$E$15,IF(Z173="ベスト16",[2]点数換算表!$F$15,""))))))</f>
        <v>0</v>
      </c>
      <c r="AB173" s="24"/>
      <c r="AC173" s="13">
        <f>IF(AB173="",0,IF(AB173="優勝",[2]点数換算表!$B$16,IF(AB173="準優勝",[2]点数換算表!$C$16,IF(AB173="ベスト4",[2]点数換算表!$D$16,IF(AB173="ベスト8",[2]点数換算表!$E$16,IF(AB173="ベスト16",[2]点数換算表!$F$16,IF(AB173="ベスト32",[2]点数換算表!$G$16,"")))))))</f>
        <v>0</v>
      </c>
      <c r="AD173" s="24"/>
      <c r="AE173" s="13">
        <f>IF(AD173="",0,IF(AD173="優勝",[2]点数換算表!$B$17,IF(AD173="準優勝",[2]点数換算表!$C$17,IF(AD173="ベスト4",[2]点数換算表!$D$17,IF(AD173="ベスト8",[2]点数換算表!$E$17,IF(AD173="ベスト16",[2]点数換算表!$F$17,IF(AD173="ベスト32",[2]点数換算表!$G$17,"")))))))</f>
        <v>0</v>
      </c>
      <c r="AF173" s="15"/>
      <c r="AG173" s="13">
        <f>IF(AF173="",0,IF(AF173="優勝",[2]点数換算表!$B$18,IF(AF173="準優勝",[2]点数換算表!$C$18,IF(AF173="ベスト4",[2]点数換算表!$D$18,IF(AF173="ベスト8",[2]点数換算表!$E$18,[2]点数換算表!$F$18)))))</f>
        <v>0</v>
      </c>
      <c r="AH173" s="15"/>
      <c r="AI173" s="13">
        <f>IF(AH173="",0,IF(AH173="優勝",[2]点数換算表!$B$19,IF(AH173="準優勝",[2]点数換算表!$C$19,IF(AH173="ベスト4",[2]点数換算表!$D$19,IF(AH173="ベスト8",[2]点数換算表!$E$19,[2]点数換算表!$F$19)))))</f>
        <v>0</v>
      </c>
    </row>
    <row r="174" spans="1:35">
      <c r="A174" s="13">
        <v>171</v>
      </c>
      <c r="B174" s="24" t="s">
        <v>465</v>
      </c>
      <c r="C174" s="24" t="s">
        <v>391</v>
      </c>
      <c r="D174" s="24">
        <v>1</v>
      </c>
      <c r="E174" s="22" t="s">
        <v>389</v>
      </c>
      <c r="F174" s="26" t="s">
        <v>539</v>
      </c>
      <c r="G174" s="13">
        <f t="shared" si="3"/>
        <v>20</v>
      </c>
      <c r="H174" s="15"/>
      <c r="I174" s="13">
        <f>IF(H174="",0,IF(H174="優勝",[2]点数換算表!$B$2,IF(H174="準優勝",[2]点数換算表!$C$2,IF(H174="ベスト4",[2]点数換算表!$D$2,[2]点数換算表!$E$2))))</f>
        <v>0</v>
      </c>
      <c r="J174" s="15"/>
      <c r="K174" s="13">
        <f>IF(J174="",0,IF(J174="優勝",[2]点数換算表!$B$3,IF(J174="準優勝",[2]点数換算表!$C$3,IF(J174="ベスト4",[2]点数換算表!$D$3,[2]点数換算表!$E$3))))</f>
        <v>0</v>
      </c>
      <c r="L174" s="24" t="s">
        <v>7</v>
      </c>
      <c r="M174" s="13">
        <f>IF(L174="",0,IF(L174="優勝",[2]点数換算表!$B$4,IF(L174="準優勝",[2]点数換算表!$C$4,IF(L174="ベスト4",[2]点数換算表!$D$4,IF(L174="ベスト8",[2]点数換算表!$E$4,IF(L174="ベスト16",[2]点数換算表!$F$4,""))))))</f>
        <v>20</v>
      </c>
      <c r="N174" s="24"/>
      <c r="O174" s="13">
        <f>IF(N174="",0,IF(N174="優勝",[2]点数換算表!$B$5,IF(N174="準優勝",[2]点数換算表!$C$5,IF(N174="ベスト4",[2]点数換算表!$D$5,IF(N174="ベスト8",[2]点数換算表!$E$5,IF(N174="ベスト16",[2]点数換算表!$F$5,IF(N174="ベスト32",[2]点数換算表!$G$5,"")))))))</f>
        <v>0</v>
      </c>
      <c r="P174" s="24"/>
      <c r="Q174" s="13">
        <f>IF(P174="",0,IF(P174="優勝",[2]点数換算表!$B$6,IF(P174="準優勝",[2]点数換算表!$C$6,IF(P174="ベスト4",[2]点数換算表!$D$6,IF(P174="ベスト8",[2]点数換算表!$E$6,IF(P174="ベスト16",[2]点数換算表!$F$6,IF(P174="ベスト32",[2]点数換算表!$G$6,"")))))))</f>
        <v>0</v>
      </c>
      <c r="R174" s="15"/>
      <c r="S174" s="13">
        <f>IF(R174="",0,IF(R174="優勝",[2]点数換算表!$B$7,IF(R174="準優勝",[2]点数換算表!$C$7,IF(R174="ベスト4",[2]点数換算表!$D$7,IF(R174="ベスト8",[2]点数換算表!$E$7,[2]点数換算表!$F$7)))))</f>
        <v>0</v>
      </c>
      <c r="T174" s="15"/>
      <c r="U174" s="13">
        <f>IF(T174="",0,IF(T174="優勝",[2]点数換算表!$B$8,IF(T174="準優勝",[2]点数換算表!$C$8,IF(T174="ベスト4",[2]点数換算表!$D$8,IF(T174="ベスト8",[2]点数換算表!$E$8,[2]点数換算表!$F$8)))))</f>
        <v>0</v>
      </c>
      <c r="V174" s="15"/>
      <c r="W174" s="13">
        <f>IF(V174="",0,IF(V174="優勝",[2]点数換算表!$B$13,IF(V174="準優勝",[2]点数換算表!$C$13,IF(V174="ベスト4",[2]点数換算表!$D$13,[2]点数換算表!$E$13))))</f>
        <v>0</v>
      </c>
      <c r="X174" s="15"/>
      <c r="Y174" s="13">
        <f>IF(X174="",0,IF(X174="優勝",[2]点数換算表!$B$14,IF(X174="準優勝",[2]点数換算表!$C$14,IF(X174="ベスト4",[2]点数換算表!$D$14,[2]点数換算表!$E$14))))</f>
        <v>0</v>
      </c>
      <c r="Z174" s="24"/>
      <c r="AA174" s="13">
        <f>IF(Z174="",0,IF(Z174="優勝",[2]点数換算表!$B$15,IF(Z174="準優勝",[2]点数換算表!$C$15,IF(Z174="ベスト4",[2]点数換算表!$D$15,IF(Z174="ベスト8",[2]点数換算表!$E$15,IF(Z174="ベスト16",[2]点数換算表!$F$15,""))))))</f>
        <v>0</v>
      </c>
      <c r="AB174" s="24"/>
      <c r="AC174" s="13">
        <f>IF(AB174="",0,IF(AB174="優勝",[2]点数換算表!$B$16,IF(AB174="準優勝",[2]点数換算表!$C$16,IF(AB174="ベスト4",[2]点数換算表!$D$16,IF(AB174="ベスト8",[2]点数換算表!$E$16,IF(AB174="ベスト16",[2]点数換算表!$F$16,IF(AB174="ベスト32",[2]点数換算表!$G$16,"")))))))</f>
        <v>0</v>
      </c>
      <c r="AD174" s="24"/>
      <c r="AE174" s="13">
        <f>IF(AD174="",0,IF(AD174="優勝",[2]点数換算表!$B$17,IF(AD174="準優勝",[2]点数換算表!$C$17,IF(AD174="ベスト4",[2]点数換算表!$D$17,IF(AD174="ベスト8",[2]点数換算表!$E$17,IF(AD174="ベスト16",[2]点数換算表!$F$17,IF(AD174="ベスト32",[2]点数換算表!$G$17,"")))))))</f>
        <v>0</v>
      </c>
      <c r="AF174" s="15"/>
      <c r="AG174" s="13">
        <f>IF(AF174="",0,IF(AF174="優勝",[2]点数換算表!$B$18,IF(AF174="準優勝",[2]点数換算表!$C$18,IF(AF174="ベスト4",[2]点数換算表!$D$18,IF(AF174="ベスト8",[2]点数換算表!$E$18,[2]点数換算表!$F$18)))))</f>
        <v>0</v>
      </c>
      <c r="AH174" s="15"/>
      <c r="AI174" s="13">
        <f>IF(AH174="",0,IF(AH174="優勝",[2]点数換算表!$B$19,IF(AH174="準優勝",[2]点数換算表!$C$19,IF(AH174="ベスト4",[2]点数換算表!$D$19,IF(AH174="ベスト8",[2]点数換算表!$E$19,[2]点数換算表!$F$19)))))</f>
        <v>0</v>
      </c>
    </row>
    <row r="175" spans="1:35">
      <c r="A175" s="13">
        <v>172</v>
      </c>
      <c r="B175" s="24" t="s">
        <v>513</v>
      </c>
      <c r="C175" s="24" t="s">
        <v>514</v>
      </c>
      <c r="D175" s="24">
        <v>2</v>
      </c>
      <c r="E175" s="25" t="s">
        <v>467</v>
      </c>
      <c r="F175" s="26" t="s">
        <v>539</v>
      </c>
      <c r="G175" s="13">
        <f t="shared" si="3"/>
        <v>20</v>
      </c>
      <c r="H175" s="15"/>
      <c r="I175" s="13">
        <f>IF(H175="",0,IF(H175="優勝",[2]点数換算表!$B$2,IF(H175="準優勝",[2]点数換算表!$C$2,IF(H175="ベスト4",[2]点数換算表!$D$2,[2]点数換算表!$E$2))))</f>
        <v>0</v>
      </c>
      <c r="J175" s="15"/>
      <c r="K175" s="13">
        <f>IF(J175="",0,IF(J175="優勝",[2]点数換算表!$B$3,IF(J175="準優勝",[2]点数換算表!$C$3,IF(J175="ベスト4",[2]点数換算表!$D$3,[2]点数換算表!$E$3))))</f>
        <v>0</v>
      </c>
      <c r="L175" s="24" t="s">
        <v>7</v>
      </c>
      <c r="M175" s="13">
        <f>IF(L175="",0,IF(L175="優勝",[2]点数換算表!$B$4,IF(L175="準優勝",[2]点数換算表!$C$4,IF(L175="ベスト4",[2]点数換算表!$D$4,IF(L175="ベスト8",[2]点数換算表!$E$4,IF(L175="ベスト16",[2]点数換算表!$F$4,""))))))</f>
        <v>20</v>
      </c>
      <c r="N175" s="24"/>
      <c r="O175" s="13">
        <f>IF(N175="",0,IF(N175="優勝",[2]点数換算表!$B$5,IF(N175="準優勝",[2]点数換算表!$C$5,IF(N175="ベスト4",[2]点数換算表!$D$5,IF(N175="ベスト8",[2]点数換算表!$E$5,IF(N175="ベスト16",[2]点数換算表!$F$5,IF(N175="ベスト32",[2]点数換算表!$G$5,"")))))))</f>
        <v>0</v>
      </c>
      <c r="P175" s="24"/>
      <c r="Q175" s="13">
        <f>IF(P175="",0,IF(P175="優勝",[2]点数換算表!$B$6,IF(P175="準優勝",[2]点数換算表!$C$6,IF(P175="ベスト4",[2]点数換算表!$D$6,IF(P175="ベスト8",[2]点数換算表!$E$6,IF(P175="ベスト16",[2]点数換算表!$F$6,IF(P175="ベスト32",[2]点数換算表!$G$6,"")))))))</f>
        <v>0</v>
      </c>
      <c r="R175" s="15"/>
      <c r="S175" s="13">
        <f>IF(R175="",0,IF(R175="優勝",[2]点数換算表!$B$7,IF(R175="準優勝",[2]点数換算表!$C$7,IF(R175="ベスト4",[2]点数換算表!$D$7,IF(R175="ベスト8",[2]点数換算表!$E$7,[2]点数換算表!$F$7)))))</f>
        <v>0</v>
      </c>
      <c r="T175" s="15"/>
      <c r="U175" s="13">
        <f>IF(T175="",0,IF(T175="優勝",[2]点数換算表!$B$8,IF(T175="準優勝",[2]点数換算表!$C$8,IF(T175="ベスト4",[2]点数換算表!$D$8,IF(T175="ベスト8",[2]点数換算表!$E$8,[2]点数換算表!$F$8)))))</f>
        <v>0</v>
      </c>
      <c r="V175" s="15"/>
      <c r="W175" s="13">
        <f>IF(V175="",0,IF(V175="優勝",[2]点数換算表!$B$13,IF(V175="準優勝",[2]点数換算表!$C$13,IF(V175="ベスト4",[2]点数換算表!$D$13,[2]点数換算表!$E$13))))</f>
        <v>0</v>
      </c>
      <c r="X175" s="15"/>
      <c r="Y175" s="13">
        <f>IF(X175="",0,IF(X175="優勝",[2]点数換算表!$B$14,IF(X175="準優勝",[2]点数換算表!$C$14,IF(X175="ベスト4",[2]点数換算表!$D$14,[2]点数換算表!$E$14))))</f>
        <v>0</v>
      </c>
      <c r="Z175" s="24"/>
      <c r="AA175" s="13">
        <f>IF(Z175="",0,IF(Z175="優勝",[2]点数換算表!$B$15,IF(Z175="準優勝",[2]点数換算表!$C$15,IF(Z175="ベスト4",[2]点数換算表!$D$15,IF(Z175="ベスト8",[2]点数換算表!$E$15,IF(Z175="ベスト16",[2]点数換算表!$F$15,""))))))</f>
        <v>0</v>
      </c>
      <c r="AB175" s="24"/>
      <c r="AC175" s="13">
        <f>IF(AB175="",0,IF(AB175="優勝",[2]点数換算表!$B$16,IF(AB175="準優勝",[2]点数換算表!$C$16,IF(AB175="ベスト4",[2]点数換算表!$D$16,IF(AB175="ベスト8",[2]点数換算表!$E$16,IF(AB175="ベスト16",[2]点数換算表!$F$16,IF(AB175="ベスト32",[2]点数換算表!$G$16,"")))))))</f>
        <v>0</v>
      </c>
      <c r="AD175" s="24"/>
      <c r="AE175" s="13">
        <f>IF(AD175="",0,IF(AD175="優勝",[2]点数換算表!$B$17,IF(AD175="準優勝",[2]点数換算表!$C$17,IF(AD175="ベスト4",[2]点数換算表!$D$17,IF(AD175="ベスト8",[2]点数換算表!$E$17,IF(AD175="ベスト16",[2]点数換算表!$F$17,IF(AD175="ベスト32",[2]点数換算表!$G$17,"")))))))</f>
        <v>0</v>
      </c>
      <c r="AF175" s="15"/>
      <c r="AG175" s="13">
        <f>IF(AF175="",0,IF(AF175="優勝",[2]点数換算表!$B$18,IF(AF175="準優勝",[2]点数換算表!$C$18,IF(AF175="ベスト4",[2]点数換算表!$D$18,IF(AF175="ベスト8",[2]点数換算表!$E$18,[2]点数換算表!$F$18)))))</f>
        <v>0</v>
      </c>
      <c r="AH175" s="15"/>
      <c r="AI175" s="13">
        <f>IF(AH175="",0,IF(AH175="優勝",[2]点数換算表!$B$19,IF(AH175="準優勝",[2]点数換算表!$C$19,IF(AH175="ベスト4",[2]点数換算表!$D$19,IF(AH175="ベスト8",[2]点数換算表!$E$19,[2]点数換算表!$F$19)))))</f>
        <v>0</v>
      </c>
    </row>
    <row r="176" spans="1:35">
      <c r="A176" s="13">
        <v>173</v>
      </c>
      <c r="B176" s="24" t="s">
        <v>515</v>
      </c>
      <c r="C176" s="24" t="s">
        <v>514</v>
      </c>
      <c r="D176" s="24">
        <v>2</v>
      </c>
      <c r="E176" s="25" t="s">
        <v>467</v>
      </c>
      <c r="F176" s="26" t="s">
        <v>539</v>
      </c>
      <c r="G176" s="13">
        <f t="shared" si="3"/>
        <v>20</v>
      </c>
      <c r="H176" s="15"/>
      <c r="I176" s="13">
        <f>IF(H176="",0,IF(H176="優勝",[2]点数換算表!$B$2,IF(H176="準優勝",[2]点数換算表!$C$2,IF(H176="ベスト4",[2]点数換算表!$D$2,[2]点数換算表!$E$2))))</f>
        <v>0</v>
      </c>
      <c r="J176" s="15"/>
      <c r="K176" s="13">
        <f>IF(J176="",0,IF(J176="優勝",[2]点数換算表!$B$3,IF(J176="準優勝",[2]点数換算表!$C$3,IF(J176="ベスト4",[2]点数換算表!$D$3,[2]点数換算表!$E$3))))</f>
        <v>0</v>
      </c>
      <c r="L176" s="24" t="s">
        <v>7</v>
      </c>
      <c r="M176" s="13">
        <f>IF(L176="",0,IF(L176="優勝",[2]点数換算表!$B$4,IF(L176="準優勝",[2]点数換算表!$C$4,IF(L176="ベスト4",[2]点数換算表!$D$4,IF(L176="ベスト8",[2]点数換算表!$E$4,IF(L176="ベスト16",[2]点数換算表!$F$4,""))))))</f>
        <v>20</v>
      </c>
      <c r="N176" s="24"/>
      <c r="O176" s="13">
        <f>IF(N176="",0,IF(N176="優勝",[2]点数換算表!$B$5,IF(N176="準優勝",[2]点数換算表!$C$5,IF(N176="ベスト4",[2]点数換算表!$D$5,IF(N176="ベスト8",[2]点数換算表!$E$5,IF(N176="ベスト16",[2]点数換算表!$F$5,IF(N176="ベスト32",[2]点数換算表!$G$5,"")))))))</f>
        <v>0</v>
      </c>
      <c r="P176" s="24"/>
      <c r="Q176" s="13">
        <f>IF(P176="",0,IF(P176="優勝",[2]点数換算表!$B$6,IF(P176="準優勝",[2]点数換算表!$C$6,IF(P176="ベスト4",[2]点数換算表!$D$6,IF(P176="ベスト8",[2]点数換算表!$E$6,IF(P176="ベスト16",[2]点数換算表!$F$6,IF(P176="ベスト32",[2]点数換算表!$G$6,"")))))))</f>
        <v>0</v>
      </c>
      <c r="R176" s="15"/>
      <c r="S176" s="13">
        <f>IF(R176="",0,IF(R176="優勝",[2]点数換算表!$B$7,IF(R176="準優勝",[2]点数換算表!$C$7,IF(R176="ベスト4",[2]点数換算表!$D$7,IF(R176="ベスト8",[2]点数換算表!$E$7,[2]点数換算表!$F$7)))))</f>
        <v>0</v>
      </c>
      <c r="T176" s="15"/>
      <c r="U176" s="13">
        <f>IF(T176="",0,IF(T176="優勝",[2]点数換算表!$B$8,IF(T176="準優勝",[2]点数換算表!$C$8,IF(T176="ベスト4",[2]点数換算表!$D$8,IF(T176="ベスト8",[2]点数換算表!$E$8,[2]点数換算表!$F$8)))))</f>
        <v>0</v>
      </c>
      <c r="V176" s="15"/>
      <c r="W176" s="13">
        <f>IF(V176="",0,IF(V176="優勝",[2]点数換算表!$B$13,IF(V176="準優勝",[2]点数換算表!$C$13,IF(V176="ベスト4",[2]点数換算表!$D$13,[2]点数換算表!$E$13))))</f>
        <v>0</v>
      </c>
      <c r="X176" s="15"/>
      <c r="Y176" s="13">
        <f>IF(X176="",0,IF(X176="優勝",[2]点数換算表!$B$14,IF(X176="準優勝",[2]点数換算表!$C$14,IF(X176="ベスト4",[2]点数換算表!$D$14,[2]点数換算表!$E$14))))</f>
        <v>0</v>
      </c>
      <c r="Z176" s="24"/>
      <c r="AA176" s="13">
        <f>IF(Z176="",0,IF(Z176="優勝",[2]点数換算表!$B$15,IF(Z176="準優勝",[2]点数換算表!$C$15,IF(Z176="ベスト4",[2]点数換算表!$D$15,IF(Z176="ベスト8",[2]点数換算表!$E$15,IF(Z176="ベスト16",[2]点数換算表!$F$15,""))))))</f>
        <v>0</v>
      </c>
      <c r="AB176" s="24"/>
      <c r="AC176" s="13">
        <f>IF(AB176="",0,IF(AB176="優勝",[2]点数換算表!$B$16,IF(AB176="準優勝",[2]点数換算表!$C$16,IF(AB176="ベスト4",[2]点数換算表!$D$16,IF(AB176="ベスト8",[2]点数換算表!$E$16,IF(AB176="ベスト16",[2]点数換算表!$F$16,IF(AB176="ベスト32",[2]点数換算表!$G$16,"")))))))</f>
        <v>0</v>
      </c>
      <c r="AD176" s="24"/>
      <c r="AE176" s="13">
        <f>IF(AD176="",0,IF(AD176="優勝",[2]点数換算表!$B$17,IF(AD176="準優勝",[2]点数換算表!$C$17,IF(AD176="ベスト4",[2]点数換算表!$D$17,IF(AD176="ベスト8",[2]点数換算表!$E$17,IF(AD176="ベスト16",[2]点数換算表!$F$17,IF(AD176="ベスト32",[2]点数換算表!$G$17,"")))))))</f>
        <v>0</v>
      </c>
      <c r="AF176" s="15"/>
      <c r="AG176" s="13">
        <f>IF(AF176="",0,IF(AF176="優勝",[2]点数換算表!$B$18,IF(AF176="準優勝",[2]点数換算表!$C$18,IF(AF176="ベスト4",[2]点数換算表!$D$18,IF(AF176="ベスト8",[2]点数換算表!$E$18,[2]点数換算表!$F$18)))))</f>
        <v>0</v>
      </c>
      <c r="AH176" s="15"/>
      <c r="AI176" s="13">
        <f>IF(AH176="",0,IF(AH176="優勝",[2]点数換算表!$B$19,IF(AH176="準優勝",[2]点数換算表!$C$19,IF(AH176="ベスト4",[2]点数換算表!$D$19,IF(AH176="ベスト8",[2]点数換算表!$E$19,[2]点数換算表!$F$19)))))</f>
        <v>0</v>
      </c>
    </row>
    <row r="177" spans="1:35">
      <c r="A177" s="13">
        <v>174</v>
      </c>
      <c r="B177" s="24" t="s">
        <v>516</v>
      </c>
      <c r="C177" s="24" t="s">
        <v>502</v>
      </c>
      <c r="D177" s="24">
        <v>1</v>
      </c>
      <c r="E177" s="25" t="s">
        <v>467</v>
      </c>
      <c r="F177" s="26" t="s">
        <v>539</v>
      </c>
      <c r="G177" s="13">
        <f t="shared" si="3"/>
        <v>20</v>
      </c>
      <c r="H177" s="15"/>
      <c r="I177" s="13">
        <f>IF(H177="",0,IF(H177="優勝",[2]点数換算表!$B$2,IF(H177="準優勝",[2]点数換算表!$C$2,IF(H177="ベスト4",[2]点数換算表!$D$2,[2]点数換算表!$E$2))))</f>
        <v>0</v>
      </c>
      <c r="J177" s="15"/>
      <c r="K177" s="13">
        <f>IF(J177="",0,IF(J177="優勝",[2]点数換算表!$B$3,IF(J177="準優勝",[2]点数換算表!$C$3,IF(J177="ベスト4",[2]点数換算表!$D$3,[2]点数換算表!$E$3))))</f>
        <v>0</v>
      </c>
      <c r="L177" s="24" t="s">
        <v>7</v>
      </c>
      <c r="M177" s="13">
        <f>IF(L177="",0,IF(L177="優勝",[2]点数換算表!$B$4,IF(L177="準優勝",[2]点数換算表!$C$4,IF(L177="ベスト4",[2]点数換算表!$D$4,IF(L177="ベスト8",[2]点数換算表!$E$4,IF(L177="ベスト16",[2]点数換算表!$F$4,""))))))</f>
        <v>20</v>
      </c>
      <c r="N177" s="24"/>
      <c r="O177" s="13">
        <f>IF(N177="",0,IF(N177="優勝",[2]点数換算表!$B$5,IF(N177="準優勝",[2]点数換算表!$C$5,IF(N177="ベスト4",[2]点数換算表!$D$5,IF(N177="ベスト8",[2]点数換算表!$E$5,IF(N177="ベスト16",[2]点数換算表!$F$5,IF(N177="ベスト32",[2]点数換算表!$G$5,"")))))))</f>
        <v>0</v>
      </c>
      <c r="P177" s="24"/>
      <c r="Q177" s="13">
        <f>IF(P177="",0,IF(P177="優勝",[2]点数換算表!$B$6,IF(P177="準優勝",[2]点数換算表!$C$6,IF(P177="ベスト4",[2]点数換算表!$D$6,IF(P177="ベスト8",[2]点数換算表!$E$6,IF(P177="ベスト16",[2]点数換算表!$F$6,IF(P177="ベスト32",[2]点数換算表!$G$6,"")))))))</f>
        <v>0</v>
      </c>
      <c r="R177" s="15"/>
      <c r="S177" s="13">
        <f>IF(R177="",0,IF(R177="優勝",[2]点数換算表!$B$7,IF(R177="準優勝",[2]点数換算表!$C$7,IF(R177="ベスト4",[2]点数換算表!$D$7,IF(R177="ベスト8",[2]点数換算表!$E$7,[2]点数換算表!$F$7)))))</f>
        <v>0</v>
      </c>
      <c r="T177" s="15"/>
      <c r="U177" s="13">
        <f>IF(T177="",0,IF(T177="優勝",[2]点数換算表!$B$8,IF(T177="準優勝",[2]点数換算表!$C$8,IF(T177="ベスト4",[2]点数換算表!$D$8,IF(T177="ベスト8",[2]点数換算表!$E$8,[2]点数換算表!$F$8)))))</f>
        <v>0</v>
      </c>
      <c r="V177" s="15"/>
      <c r="W177" s="13">
        <f>IF(V177="",0,IF(V177="優勝",[2]点数換算表!$B$13,IF(V177="準優勝",[2]点数換算表!$C$13,IF(V177="ベスト4",[2]点数換算表!$D$13,[2]点数換算表!$E$13))))</f>
        <v>0</v>
      </c>
      <c r="X177" s="15"/>
      <c r="Y177" s="13">
        <f>IF(X177="",0,IF(X177="優勝",[2]点数換算表!$B$14,IF(X177="準優勝",[2]点数換算表!$C$14,IF(X177="ベスト4",[2]点数換算表!$D$14,[2]点数換算表!$E$14))))</f>
        <v>0</v>
      </c>
      <c r="Z177" s="24"/>
      <c r="AA177" s="13">
        <f>IF(Z177="",0,IF(Z177="優勝",[2]点数換算表!$B$15,IF(Z177="準優勝",[2]点数換算表!$C$15,IF(Z177="ベスト4",[2]点数換算表!$D$15,IF(Z177="ベスト8",[2]点数換算表!$E$15,IF(Z177="ベスト16",[2]点数換算表!$F$15,""))))))</f>
        <v>0</v>
      </c>
      <c r="AB177" s="24"/>
      <c r="AC177" s="13">
        <f>IF(AB177="",0,IF(AB177="優勝",[2]点数換算表!$B$16,IF(AB177="準優勝",[2]点数換算表!$C$16,IF(AB177="ベスト4",[2]点数換算表!$D$16,IF(AB177="ベスト8",[2]点数換算表!$E$16,IF(AB177="ベスト16",[2]点数換算表!$F$16,IF(AB177="ベスト32",[2]点数換算表!$G$16,"")))))))</f>
        <v>0</v>
      </c>
      <c r="AD177" s="24"/>
      <c r="AE177" s="13">
        <f>IF(AD177="",0,IF(AD177="優勝",[2]点数換算表!$B$17,IF(AD177="準優勝",[2]点数換算表!$C$17,IF(AD177="ベスト4",[2]点数換算表!$D$17,IF(AD177="ベスト8",[2]点数換算表!$E$17,IF(AD177="ベスト16",[2]点数換算表!$F$17,IF(AD177="ベスト32",[2]点数換算表!$G$17,"")))))))</f>
        <v>0</v>
      </c>
      <c r="AF177" s="15"/>
      <c r="AG177" s="13">
        <f>IF(AF177="",0,IF(AF177="優勝",[2]点数換算表!$B$18,IF(AF177="準優勝",[2]点数換算表!$C$18,IF(AF177="ベスト4",[2]点数換算表!$D$18,IF(AF177="ベスト8",[2]点数換算表!$E$18,[2]点数換算表!$F$18)))))</f>
        <v>0</v>
      </c>
      <c r="AH177" s="15"/>
      <c r="AI177" s="13">
        <f>IF(AH177="",0,IF(AH177="優勝",[2]点数換算表!$B$19,IF(AH177="準優勝",[2]点数換算表!$C$19,IF(AH177="ベスト4",[2]点数換算表!$D$19,IF(AH177="ベスト8",[2]点数換算表!$E$19,[2]点数換算表!$F$19)))))</f>
        <v>0</v>
      </c>
    </row>
    <row r="178" spans="1:35">
      <c r="A178" s="13">
        <v>175</v>
      </c>
      <c r="B178" s="24" t="s">
        <v>517</v>
      </c>
      <c r="C178" s="24" t="s">
        <v>502</v>
      </c>
      <c r="D178" s="24">
        <v>1</v>
      </c>
      <c r="E178" s="25" t="s">
        <v>467</v>
      </c>
      <c r="F178" s="26" t="s">
        <v>539</v>
      </c>
      <c r="G178" s="13">
        <f t="shared" ref="G178:G220" si="4">MAX(I178,K178)+SUM(M178:U178)+MAX(W178,Y178)+SUM(AA178:AI178)</f>
        <v>20</v>
      </c>
      <c r="H178" s="15"/>
      <c r="I178" s="13">
        <f>IF(H178="",0,IF(H178="優勝",[2]点数換算表!$B$2,IF(H178="準優勝",[2]点数換算表!$C$2,IF(H178="ベスト4",[2]点数換算表!$D$2,[2]点数換算表!$E$2))))</f>
        <v>0</v>
      </c>
      <c r="J178" s="15"/>
      <c r="K178" s="13">
        <f>IF(J178="",0,IF(J178="優勝",[2]点数換算表!$B$3,IF(J178="準優勝",[2]点数換算表!$C$3,IF(J178="ベスト4",[2]点数換算表!$D$3,[2]点数換算表!$E$3))))</f>
        <v>0</v>
      </c>
      <c r="L178" s="24" t="s">
        <v>7</v>
      </c>
      <c r="M178" s="13">
        <f>IF(L178="",0,IF(L178="優勝",[2]点数換算表!$B$4,IF(L178="準優勝",[2]点数換算表!$C$4,IF(L178="ベスト4",[2]点数換算表!$D$4,IF(L178="ベスト8",[2]点数換算表!$E$4,IF(L178="ベスト16",[2]点数換算表!$F$4,""))))))</f>
        <v>20</v>
      </c>
      <c r="N178" s="24"/>
      <c r="O178" s="13">
        <f>IF(N178="",0,IF(N178="優勝",[2]点数換算表!$B$5,IF(N178="準優勝",[2]点数換算表!$C$5,IF(N178="ベスト4",[2]点数換算表!$D$5,IF(N178="ベスト8",[2]点数換算表!$E$5,IF(N178="ベスト16",[2]点数換算表!$F$5,IF(N178="ベスト32",[2]点数換算表!$G$5,"")))))))</f>
        <v>0</v>
      </c>
      <c r="P178" s="24"/>
      <c r="Q178" s="13">
        <f>IF(P178="",0,IF(P178="優勝",[2]点数換算表!$B$6,IF(P178="準優勝",[2]点数換算表!$C$6,IF(P178="ベスト4",[2]点数換算表!$D$6,IF(P178="ベスト8",[2]点数換算表!$E$6,IF(P178="ベスト16",[2]点数換算表!$F$6,IF(P178="ベスト32",[2]点数換算表!$G$6,"")))))))</f>
        <v>0</v>
      </c>
      <c r="R178" s="15"/>
      <c r="S178" s="13">
        <f>IF(R178="",0,IF(R178="優勝",[2]点数換算表!$B$7,IF(R178="準優勝",[2]点数換算表!$C$7,IF(R178="ベスト4",[2]点数換算表!$D$7,IF(R178="ベスト8",[2]点数換算表!$E$7,[2]点数換算表!$F$7)))))</f>
        <v>0</v>
      </c>
      <c r="T178" s="15"/>
      <c r="U178" s="13">
        <f>IF(T178="",0,IF(T178="優勝",[2]点数換算表!$B$8,IF(T178="準優勝",[2]点数換算表!$C$8,IF(T178="ベスト4",[2]点数換算表!$D$8,IF(T178="ベスト8",[2]点数換算表!$E$8,[2]点数換算表!$F$8)))))</f>
        <v>0</v>
      </c>
      <c r="V178" s="15"/>
      <c r="W178" s="13">
        <f>IF(V178="",0,IF(V178="優勝",[2]点数換算表!$B$13,IF(V178="準優勝",[2]点数換算表!$C$13,IF(V178="ベスト4",[2]点数換算表!$D$13,[2]点数換算表!$E$13))))</f>
        <v>0</v>
      </c>
      <c r="X178" s="15"/>
      <c r="Y178" s="13">
        <f>IF(X178="",0,IF(X178="優勝",[2]点数換算表!$B$14,IF(X178="準優勝",[2]点数換算表!$C$14,IF(X178="ベスト4",[2]点数換算表!$D$14,[2]点数換算表!$E$14))))</f>
        <v>0</v>
      </c>
      <c r="Z178" s="24"/>
      <c r="AA178" s="13">
        <f>IF(Z178="",0,IF(Z178="優勝",[2]点数換算表!$B$15,IF(Z178="準優勝",[2]点数換算表!$C$15,IF(Z178="ベスト4",[2]点数換算表!$D$15,IF(Z178="ベスト8",[2]点数換算表!$E$15,IF(Z178="ベスト16",[2]点数換算表!$F$15,""))))))</f>
        <v>0</v>
      </c>
      <c r="AB178" s="24"/>
      <c r="AC178" s="13">
        <f>IF(AB178="",0,IF(AB178="優勝",[2]点数換算表!$B$16,IF(AB178="準優勝",[2]点数換算表!$C$16,IF(AB178="ベスト4",[2]点数換算表!$D$16,IF(AB178="ベスト8",[2]点数換算表!$E$16,IF(AB178="ベスト16",[2]点数換算表!$F$16,IF(AB178="ベスト32",[2]点数換算表!$G$16,"")))))))</f>
        <v>0</v>
      </c>
      <c r="AD178" s="24"/>
      <c r="AE178" s="13">
        <f>IF(AD178="",0,IF(AD178="優勝",[2]点数換算表!$B$17,IF(AD178="準優勝",[2]点数換算表!$C$17,IF(AD178="ベスト4",[2]点数換算表!$D$17,IF(AD178="ベスト8",[2]点数換算表!$E$17,IF(AD178="ベスト16",[2]点数換算表!$F$17,IF(AD178="ベスト32",[2]点数換算表!$G$17,"")))))))</f>
        <v>0</v>
      </c>
      <c r="AF178" s="15"/>
      <c r="AG178" s="13">
        <f>IF(AF178="",0,IF(AF178="優勝",[2]点数換算表!$B$18,IF(AF178="準優勝",[2]点数換算表!$C$18,IF(AF178="ベスト4",[2]点数換算表!$D$18,IF(AF178="ベスト8",[2]点数換算表!$E$18,[2]点数換算表!$F$18)))))</f>
        <v>0</v>
      </c>
      <c r="AH178" s="15"/>
      <c r="AI178" s="13">
        <f>IF(AH178="",0,IF(AH178="優勝",[2]点数換算表!$B$19,IF(AH178="準優勝",[2]点数換算表!$C$19,IF(AH178="ベスト4",[2]点数換算表!$D$19,IF(AH178="ベスト8",[2]点数換算表!$E$19,[2]点数換算表!$F$19)))))</f>
        <v>0</v>
      </c>
    </row>
    <row r="179" spans="1:35">
      <c r="A179" s="13">
        <v>176</v>
      </c>
      <c r="B179" s="24" t="s">
        <v>518</v>
      </c>
      <c r="C179" s="24" t="s">
        <v>519</v>
      </c>
      <c r="D179" s="24">
        <v>3</v>
      </c>
      <c r="E179" s="25" t="s">
        <v>467</v>
      </c>
      <c r="F179" s="26" t="s">
        <v>539</v>
      </c>
      <c r="G179" s="13">
        <f t="shared" si="4"/>
        <v>20</v>
      </c>
      <c r="H179" s="15"/>
      <c r="I179" s="13">
        <f>IF(H179="",0,IF(H179="優勝",[2]点数換算表!$B$2,IF(H179="準優勝",[2]点数換算表!$C$2,IF(H179="ベスト4",[2]点数換算表!$D$2,[2]点数換算表!$E$2))))</f>
        <v>0</v>
      </c>
      <c r="J179" s="15"/>
      <c r="K179" s="13">
        <f>IF(J179="",0,IF(J179="優勝",[2]点数換算表!$B$3,IF(J179="準優勝",[2]点数換算表!$C$3,IF(J179="ベスト4",[2]点数換算表!$D$3,[2]点数換算表!$E$3))))</f>
        <v>0</v>
      </c>
      <c r="L179" s="24" t="s">
        <v>7</v>
      </c>
      <c r="M179" s="13">
        <f>IF(L179="",0,IF(L179="優勝",[2]点数換算表!$B$4,IF(L179="準優勝",[2]点数換算表!$C$4,IF(L179="ベスト4",[2]点数換算表!$D$4,IF(L179="ベスト8",[2]点数換算表!$E$4,IF(L179="ベスト16",[2]点数換算表!$F$4,""))))))</f>
        <v>20</v>
      </c>
      <c r="N179" s="24"/>
      <c r="O179" s="13">
        <f>IF(N179="",0,IF(N179="優勝",[2]点数換算表!$B$5,IF(N179="準優勝",[2]点数換算表!$C$5,IF(N179="ベスト4",[2]点数換算表!$D$5,IF(N179="ベスト8",[2]点数換算表!$E$5,IF(N179="ベスト16",[2]点数換算表!$F$5,IF(N179="ベスト32",[2]点数換算表!$G$5,"")))))))</f>
        <v>0</v>
      </c>
      <c r="P179" s="24"/>
      <c r="Q179" s="13">
        <f>IF(P179="",0,IF(P179="優勝",[2]点数換算表!$B$6,IF(P179="準優勝",[2]点数換算表!$C$6,IF(P179="ベスト4",[2]点数換算表!$D$6,IF(P179="ベスト8",[2]点数換算表!$E$6,IF(P179="ベスト16",[2]点数換算表!$F$6,IF(P179="ベスト32",[2]点数換算表!$G$6,"")))))))</f>
        <v>0</v>
      </c>
      <c r="R179" s="15"/>
      <c r="S179" s="13">
        <f>IF(R179="",0,IF(R179="優勝",[2]点数換算表!$B$7,IF(R179="準優勝",[2]点数換算表!$C$7,IF(R179="ベスト4",[2]点数換算表!$D$7,IF(R179="ベスト8",[2]点数換算表!$E$7,[2]点数換算表!$F$7)))))</f>
        <v>0</v>
      </c>
      <c r="T179" s="15"/>
      <c r="U179" s="13">
        <f>IF(T179="",0,IF(T179="優勝",[2]点数換算表!$B$8,IF(T179="準優勝",[2]点数換算表!$C$8,IF(T179="ベスト4",[2]点数換算表!$D$8,IF(T179="ベスト8",[2]点数換算表!$E$8,[2]点数換算表!$F$8)))))</f>
        <v>0</v>
      </c>
      <c r="V179" s="15"/>
      <c r="W179" s="13">
        <f>IF(V179="",0,IF(V179="優勝",[2]点数換算表!$B$13,IF(V179="準優勝",[2]点数換算表!$C$13,IF(V179="ベスト4",[2]点数換算表!$D$13,[2]点数換算表!$E$13))))</f>
        <v>0</v>
      </c>
      <c r="X179" s="15"/>
      <c r="Y179" s="13">
        <f>IF(X179="",0,IF(X179="優勝",[2]点数換算表!$B$14,IF(X179="準優勝",[2]点数換算表!$C$14,IF(X179="ベスト4",[2]点数換算表!$D$14,[2]点数換算表!$E$14))))</f>
        <v>0</v>
      </c>
      <c r="Z179" s="24"/>
      <c r="AA179" s="13">
        <f>IF(Z179="",0,IF(Z179="優勝",[2]点数換算表!$B$15,IF(Z179="準優勝",[2]点数換算表!$C$15,IF(Z179="ベスト4",[2]点数換算表!$D$15,IF(Z179="ベスト8",[2]点数換算表!$E$15,IF(Z179="ベスト16",[2]点数換算表!$F$15,""))))))</f>
        <v>0</v>
      </c>
      <c r="AB179" s="24"/>
      <c r="AC179" s="13">
        <f>IF(AB179="",0,IF(AB179="優勝",[2]点数換算表!$B$16,IF(AB179="準優勝",[2]点数換算表!$C$16,IF(AB179="ベスト4",[2]点数換算表!$D$16,IF(AB179="ベスト8",[2]点数換算表!$E$16,IF(AB179="ベスト16",[2]点数換算表!$F$16,IF(AB179="ベスト32",[2]点数換算表!$G$16,"")))))))</f>
        <v>0</v>
      </c>
      <c r="AD179" s="24"/>
      <c r="AE179" s="13">
        <f>IF(AD179="",0,IF(AD179="優勝",[2]点数換算表!$B$17,IF(AD179="準優勝",[2]点数換算表!$C$17,IF(AD179="ベスト4",[2]点数換算表!$D$17,IF(AD179="ベスト8",[2]点数換算表!$E$17,IF(AD179="ベスト16",[2]点数換算表!$F$17,IF(AD179="ベスト32",[2]点数換算表!$G$17,"")))))))</f>
        <v>0</v>
      </c>
      <c r="AF179" s="15"/>
      <c r="AG179" s="13">
        <f>IF(AF179="",0,IF(AF179="優勝",[2]点数換算表!$B$18,IF(AF179="準優勝",[2]点数換算表!$C$18,IF(AF179="ベスト4",[2]点数換算表!$D$18,IF(AF179="ベスト8",[2]点数換算表!$E$18,[2]点数換算表!$F$18)))))</f>
        <v>0</v>
      </c>
      <c r="AH179" s="15"/>
      <c r="AI179" s="13">
        <f>IF(AH179="",0,IF(AH179="優勝",[2]点数換算表!$B$19,IF(AH179="準優勝",[2]点数換算表!$C$19,IF(AH179="ベスト4",[2]点数換算表!$D$19,IF(AH179="ベスト8",[2]点数換算表!$E$19,[2]点数換算表!$F$19)))))</f>
        <v>0</v>
      </c>
    </row>
    <row r="180" spans="1:35">
      <c r="A180" s="13">
        <v>177</v>
      </c>
      <c r="B180" s="24" t="s">
        <v>520</v>
      </c>
      <c r="C180" s="24" t="s">
        <v>519</v>
      </c>
      <c r="D180" s="24">
        <v>3</v>
      </c>
      <c r="E180" s="25" t="s">
        <v>467</v>
      </c>
      <c r="F180" s="26" t="s">
        <v>539</v>
      </c>
      <c r="G180" s="13">
        <f t="shared" si="4"/>
        <v>20</v>
      </c>
      <c r="H180" s="15"/>
      <c r="I180" s="13">
        <f>IF(H180="",0,IF(H180="優勝",[2]点数換算表!$B$2,IF(H180="準優勝",[2]点数換算表!$C$2,IF(H180="ベスト4",[2]点数換算表!$D$2,[2]点数換算表!$E$2))))</f>
        <v>0</v>
      </c>
      <c r="J180" s="15"/>
      <c r="K180" s="13">
        <f>IF(J180="",0,IF(J180="優勝",[2]点数換算表!$B$3,IF(J180="準優勝",[2]点数換算表!$C$3,IF(J180="ベスト4",[2]点数換算表!$D$3,[2]点数換算表!$E$3))))</f>
        <v>0</v>
      </c>
      <c r="L180" s="24" t="s">
        <v>7</v>
      </c>
      <c r="M180" s="13">
        <f>IF(L180="",0,IF(L180="優勝",[2]点数換算表!$B$4,IF(L180="準優勝",[2]点数換算表!$C$4,IF(L180="ベスト4",[2]点数換算表!$D$4,IF(L180="ベスト8",[2]点数換算表!$E$4,IF(L180="ベスト16",[2]点数換算表!$F$4,""))))))</f>
        <v>20</v>
      </c>
      <c r="N180" s="24"/>
      <c r="O180" s="13">
        <f>IF(N180="",0,IF(N180="優勝",[2]点数換算表!$B$5,IF(N180="準優勝",[2]点数換算表!$C$5,IF(N180="ベスト4",[2]点数換算表!$D$5,IF(N180="ベスト8",[2]点数換算表!$E$5,IF(N180="ベスト16",[2]点数換算表!$F$5,IF(N180="ベスト32",[2]点数換算表!$G$5,"")))))))</f>
        <v>0</v>
      </c>
      <c r="P180" s="24"/>
      <c r="Q180" s="13">
        <f>IF(P180="",0,IF(P180="優勝",[2]点数換算表!$B$6,IF(P180="準優勝",[2]点数換算表!$C$6,IF(P180="ベスト4",[2]点数換算表!$D$6,IF(P180="ベスト8",[2]点数換算表!$E$6,IF(P180="ベスト16",[2]点数換算表!$F$6,IF(P180="ベスト32",[2]点数換算表!$G$6,"")))))))</f>
        <v>0</v>
      </c>
      <c r="R180" s="15"/>
      <c r="S180" s="13">
        <f>IF(R180="",0,IF(R180="優勝",[2]点数換算表!$B$7,IF(R180="準優勝",[2]点数換算表!$C$7,IF(R180="ベスト4",[2]点数換算表!$D$7,IF(R180="ベスト8",[2]点数換算表!$E$7,[2]点数換算表!$F$7)))))</f>
        <v>0</v>
      </c>
      <c r="T180" s="15"/>
      <c r="U180" s="13">
        <f>IF(T180="",0,IF(T180="優勝",[2]点数換算表!$B$8,IF(T180="準優勝",[2]点数換算表!$C$8,IF(T180="ベスト4",[2]点数換算表!$D$8,IF(T180="ベスト8",[2]点数換算表!$E$8,[2]点数換算表!$F$8)))))</f>
        <v>0</v>
      </c>
      <c r="V180" s="15"/>
      <c r="W180" s="13">
        <f>IF(V180="",0,IF(V180="優勝",[2]点数換算表!$B$13,IF(V180="準優勝",[2]点数換算表!$C$13,IF(V180="ベスト4",[2]点数換算表!$D$13,[2]点数換算表!$E$13))))</f>
        <v>0</v>
      </c>
      <c r="X180" s="15"/>
      <c r="Y180" s="13">
        <f>IF(X180="",0,IF(X180="優勝",[2]点数換算表!$B$14,IF(X180="準優勝",[2]点数換算表!$C$14,IF(X180="ベスト4",[2]点数換算表!$D$14,[2]点数換算表!$E$14))))</f>
        <v>0</v>
      </c>
      <c r="Z180" s="24"/>
      <c r="AA180" s="13">
        <f>IF(Z180="",0,IF(Z180="優勝",[2]点数換算表!$B$15,IF(Z180="準優勝",[2]点数換算表!$C$15,IF(Z180="ベスト4",[2]点数換算表!$D$15,IF(Z180="ベスト8",[2]点数換算表!$E$15,IF(Z180="ベスト16",[2]点数換算表!$F$15,""))))))</f>
        <v>0</v>
      </c>
      <c r="AB180" s="24"/>
      <c r="AC180" s="13">
        <f>IF(AB180="",0,IF(AB180="優勝",[2]点数換算表!$B$16,IF(AB180="準優勝",[2]点数換算表!$C$16,IF(AB180="ベスト4",[2]点数換算表!$D$16,IF(AB180="ベスト8",[2]点数換算表!$E$16,IF(AB180="ベスト16",[2]点数換算表!$F$16,IF(AB180="ベスト32",[2]点数換算表!$G$16,"")))))))</f>
        <v>0</v>
      </c>
      <c r="AD180" s="24"/>
      <c r="AE180" s="13">
        <f>IF(AD180="",0,IF(AD180="優勝",[2]点数換算表!$B$17,IF(AD180="準優勝",[2]点数換算表!$C$17,IF(AD180="ベスト4",[2]点数換算表!$D$17,IF(AD180="ベスト8",[2]点数換算表!$E$17,IF(AD180="ベスト16",[2]点数換算表!$F$17,IF(AD180="ベスト32",[2]点数換算表!$G$17,"")))))))</f>
        <v>0</v>
      </c>
      <c r="AF180" s="15"/>
      <c r="AG180" s="13">
        <f>IF(AF180="",0,IF(AF180="優勝",[2]点数換算表!$B$18,IF(AF180="準優勝",[2]点数換算表!$C$18,IF(AF180="ベスト4",[2]点数換算表!$D$18,IF(AF180="ベスト8",[2]点数換算表!$E$18,[2]点数換算表!$F$18)))))</f>
        <v>0</v>
      </c>
      <c r="AH180" s="15"/>
      <c r="AI180" s="13">
        <f>IF(AH180="",0,IF(AH180="優勝",[2]点数換算表!$B$19,IF(AH180="準優勝",[2]点数換算表!$C$19,IF(AH180="ベスト4",[2]点数換算表!$D$19,IF(AH180="ベスト8",[2]点数換算表!$E$19,[2]点数換算表!$F$19)))))</f>
        <v>0</v>
      </c>
    </row>
    <row r="181" spans="1:35">
      <c r="A181" s="13">
        <v>178</v>
      </c>
      <c r="B181" s="24" t="s">
        <v>521</v>
      </c>
      <c r="C181" s="24" t="s">
        <v>514</v>
      </c>
      <c r="D181" s="24">
        <v>3</v>
      </c>
      <c r="E181" s="25" t="s">
        <v>467</v>
      </c>
      <c r="F181" s="26" t="s">
        <v>539</v>
      </c>
      <c r="G181" s="13">
        <f t="shared" si="4"/>
        <v>20</v>
      </c>
      <c r="H181" s="15"/>
      <c r="I181" s="13">
        <f>IF(H181="",0,IF(H181="優勝",[2]点数換算表!$B$2,IF(H181="準優勝",[2]点数換算表!$C$2,IF(H181="ベスト4",[2]点数換算表!$D$2,[2]点数換算表!$E$2))))</f>
        <v>0</v>
      </c>
      <c r="J181" s="15"/>
      <c r="K181" s="13">
        <f>IF(J181="",0,IF(J181="優勝",[2]点数換算表!$B$3,IF(J181="準優勝",[2]点数換算表!$C$3,IF(J181="ベスト4",[2]点数換算表!$D$3,[2]点数換算表!$E$3))))</f>
        <v>0</v>
      </c>
      <c r="L181" s="24" t="s">
        <v>7</v>
      </c>
      <c r="M181" s="13">
        <f>IF(L181="",0,IF(L181="優勝",[2]点数換算表!$B$4,IF(L181="準優勝",[2]点数換算表!$C$4,IF(L181="ベスト4",[2]点数換算表!$D$4,IF(L181="ベスト8",[2]点数換算表!$E$4,IF(L181="ベスト16",[2]点数換算表!$F$4,""))))))</f>
        <v>20</v>
      </c>
      <c r="N181" s="24"/>
      <c r="O181" s="13">
        <f>IF(N181="",0,IF(N181="優勝",[2]点数換算表!$B$5,IF(N181="準優勝",[2]点数換算表!$C$5,IF(N181="ベスト4",[2]点数換算表!$D$5,IF(N181="ベスト8",[2]点数換算表!$E$5,IF(N181="ベスト16",[2]点数換算表!$F$5,IF(N181="ベスト32",[2]点数換算表!$G$5,"")))))))</f>
        <v>0</v>
      </c>
      <c r="P181" s="24"/>
      <c r="Q181" s="13">
        <f>IF(P181="",0,IF(P181="優勝",[2]点数換算表!$B$6,IF(P181="準優勝",[2]点数換算表!$C$6,IF(P181="ベスト4",[2]点数換算表!$D$6,IF(P181="ベスト8",[2]点数換算表!$E$6,IF(P181="ベスト16",[2]点数換算表!$F$6,IF(P181="ベスト32",[2]点数換算表!$G$6,"")))))))</f>
        <v>0</v>
      </c>
      <c r="R181" s="15"/>
      <c r="S181" s="13">
        <f>IF(R181="",0,IF(R181="優勝",[2]点数換算表!$B$7,IF(R181="準優勝",[2]点数換算表!$C$7,IF(R181="ベスト4",[2]点数換算表!$D$7,IF(R181="ベスト8",[2]点数換算表!$E$7,[2]点数換算表!$F$7)))))</f>
        <v>0</v>
      </c>
      <c r="T181" s="15"/>
      <c r="U181" s="13">
        <f>IF(T181="",0,IF(T181="優勝",[2]点数換算表!$B$8,IF(T181="準優勝",[2]点数換算表!$C$8,IF(T181="ベスト4",[2]点数換算表!$D$8,IF(T181="ベスト8",[2]点数換算表!$E$8,[2]点数換算表!$F$8)))))</f>
        <v>0</v>
      </c>
      <c r="V181" s="15"/>
      <c r="W181" s="13">
        <f>IF(V181="",0,IF(V181="優勝",[2]点数換算表!$B$13,IF(V181="準優勝",[2]点数換算表!$C$13,IF(V181="ベスト4",[2]点数換算表!$D$13,[2]点数換算表!$E$13))))</f>
        <v>0</v>
      </c>
      <c r="X181" s="15"/>
      <c r="Y181" s="13">
        <f>IF(X181="",0,IF(X181="優勝",[2]点数換算表!$B$14,IF(X181="準優勝",[2]点数換算表!$C$14,IF(X181="ベスト4",[2]点数換算表!$D$14,[2]点数換算表!$E$14))))</f>
        <v>0</v>
      </c>
      <c r="Z181" s="24"/>
      <c r="AA181" s="13">
        <f>IF(Z181="",0,IF(Z181="優勝",[2]点数換算表!$B$15,IF(Z181="準優勝",[2]点数換算表!$C$15,IF(Z181="ベスト4",[2]点数換算表!$D$15,IF(Z181="ベスト8",[2]点数換算表!$E$15,IF(Z181="ベスト16",[2]点数換算表!$F$15,""))))))</f>
        <v>0</v>
      </c>
      <c r="AB181" s="24"/>
      <c r="AC181" s="13">
        <f>IF(AB181="",0,IF(AB181="優勝",[2]点数換算表!$B$16,IF(AB181="準優勝",[2]点数換算表!$C$16,IF(AB181="ベスト4",[2]点数換算表!$D$16,IF(AB181="ベスト8",[2]点数換算表!$E$16,IF(AB181="ベスト16",[2]点数換算表!$F$16,IF(AB181="ベスト32",[2]点数換算表!$G$16,"")))))))</f>
        <v>0</v>
      </c>
      <c r="AD181" s="24"/>
      <c r="AE181" s="13">
        <f>IF(AD181="",0,IF(AD181="優勝",[2]点数換算表!$B$17,IF(AD181="準優勝",[2]点数換算表!$C$17,IF(AD181="ベスト4",[2]点数換算表!$D$17,IF(AD181="ベスト8",[2]点数換算表!$E$17,IF(AD181="ベスト16",[2]点数換算表!$F$17,IF(AD181="ベスト32",[2]点数換算表!$G$17,"")))))))</f>
        <v>0</v>
      </c>
      <c r="AF181" s="15"/>
      <c r="AG181" s="13">
        <f>IF(AF181="",0,IF(AF181="優勝",[2]点数換算表!$B$18,IF(AF181="準優勝",[2]点数換算表!$C$18,IF(AF181="ベスト4",[2]点数換算表!$D$18,IF(AF181="ベスト8",[2]点数換算表!$E$18,[2]点数換算表!$F$18)))))</f>
        <v>0</v>
      </c>
      <c r="AH181" s="15"/>
      <c r="AI181" s="13">
        <f>IF(AH181="",0,IF(AH181="優勝",[2]点数換算表!$B$19,IF(AH181="準優勝",[2]点数換算表!$C$19,IF(AH181="ベスト4",[2]点数換算表!$D$19,IF(AH181="ベスト8",[2]点数換算表!$E$19,[2]点数換算表!$F$19)))))</f>
        <v>0</v>
      </c>
    </row>
    <row r="182" spans="1:35">
      <c r="A182" s="13">
        <v>179</v>
      </c>
      <c r="B182" s="24" t="s">
        <v>522</v>
      </c>
      <c r="C182" s="24" t="s">
        <v>514</v>
      </c>
      <c r="D182" s="24">
        <v>1</v>
      </c>
      <c r="E182" s="25" t="s">
        <v>467</v>
      </c>
      <c r="F182" s="26" t="s">
        <v>539</v>
      </c>
      <c r="G182" s="13">
        <f t="shared" si="4"/>
        <v>20</v>
      </c>
      <c r="H182" s="15"/>
      <c r="I182" s="13">
        <f>IF(H182="",0,IF(H182="優勝",[2]点数換算表!$B$2,IF(H182="準優勝",[2]点数換算表!$C$2,IF(H182="ベスト4",[2]点数換算表!$D$2,[2]点数換算表!$E$2))))</f>
        <v>0</v>
      </c>
      <c r="J182" s="15"/>
      <c r="K182" s="13">
        <f>IF(J182="",0,IF(J182="優勝",[2]点数換算表!$B$3,IF(J182="準優勝",[2]点数換算表!$C$3,IF(J182="ベスト4",[2]点数換算表!$D$3,[2]点数換算表!$E$3))))</f>
        <v>0</v>
      </c>
      <c r="L182" s="24" t="s">
        <v>7</v>
      </c>
      <c r="M182" s="13">
        <f>IF(L182="",0,IF(L182="優勝",[2]点数換算表!$B$4,IF(L182="準優勝",[2]点数換算表!$C$4,IF(L182="ベスト4",[2]点数換算表!$D$4,IF(L182="ベスト8",[2]点数換算表!$E$4,IF(L182="ベスト16",[2]点数換算表!$F$4,""))))))</f>
        <v>20</v>
      </c>
      <c r="N182" s="24"/>
      <c r="O182" s="13">
        <f>IF(N182="",0,IF(N182="優勝",[2]点数換算表!$B$5,IF(N182="準優勝",[2]点数換算表!$C$5,IF(N182="ベスト4",[2]点数換算表!$D$5,IF(N182="ベスト8",[2]点数換算表!$E$5,IF(N182="ベスト16",[2]点数換算表!$F$5,IF(N182="ベスト32",[2]点数換算表!$G$5,"")))))))</f>
        <v>0</v>
      </c>
      <c r="P182" s="24"/>
      <c r="Q182" s="13">
        <f>IF(P182="",0,IF(P182="優勝",[2]点数換算表!$B$6,IF(P182="準優勝",[2]点数換算表!$C$6,IF(P182="ベスト4",[2]点数換算表!$D$6,IF(P182="ベスト8",[2]点数換算表!$E$6,IF(P182="ベスト16",[2]点数換算表!$F$6,IF(P182="ベスト32",[2]点数換算表!$G$6,"")))))))</f>
        <v>0</v>
      </c>
      <c r="R182" s="15"/>
      <c r="S182" s="13">
        <f>IF(R182="",0,IF(R182="優勝",[2]点数換算表!$B$7,IF(R182="準優勝",[2]点数換算表!$C$7,IF(R182="ベスト4",[2]点数換算表!$D$7,IF(R182="ベスト8",[2]点数換算表!$E$7,[2]点数換算表!$F$7)))))</f>
        <v>0</v>
      </c>
      <c r="T182" s="15"/>
      <c r="U182" s="13">
        <f>IF(T182="",0,IF(T182="優勝",[2]点数換算表!$B$8,IF(T182="準優勝",[2]点数換算表!$C$8,IF(T182="ベスト4",[2]点数換算表!$D$8,IF(T182="ベスト8",[2]点数換算表!$E$8,[2]点数換算表!$F$8)))))</f>
        <v>0</v>
      </c>
      <c r="V182" s="15"/>
      <c r="W182" s="13">
        <f>IF(V182="",0,IF(V182="優勝",[2]点数換算表!$B$13,IF(V182="準優勝",[2]点数換算表!$C$13,IF(V182="ベスト4",[2]点数換算表!$D$13,[2]点数換算表!$E$13))))</f>
        <v>0</v>
      </c>
      <c r="X182" s="15"/>
      <c r="Y182" s="13">
        <f>IF(X182="",0,IF(X182="優勝",[2]点数換算表!$B$14,IF(X182="準優勝",[2]点数換算表!$C$14,IF(X182="ベスト4",[2]点数換算表!$D$14,[2]点数換算表!$E$14))))</f>
        <v>0</v>
      </c>
      <c r="Z182" s="24"/>
      <c r="AA182" s="13">
        <f>IF(Z182="",0,IF(Z182="優勝",[2]点数換算表!$B$15,IF(Z182="準優勝",[2]点数換算表!$C$15,IF(Z182="ベスト4",[2]点数換算表!$D$15,IF(Z182="ベスト8",[2]点数換算表!$E$15,IF(Z182="ベスト16",[2]点数換算表!$F$15,""))))))</f>
        <v>0</v>
      </c>
      <c r="AB182" s="24"/>
      <c r="AC182" s="13">
        <f>IF(AB182="",0,IF(AB182="優勝",[2]点数換算表!$B$16,IF(AB182="準優勝",[2]点数換算表!$C$16,IF(AB182="ベスト4",[2]点数換算表!$D$16,IF(AB182="ベスト8",[2]点数換算表!$E$16,IF(AB182="ベスト16",[2]点数換算表!$F$16,IF(AB182="ベスト32",[2]点数換算表!$G$16,"")))))))</f>
        <v>0</v>
      </c>
      <c r="AD182" s="24"/>
      <c r="AE182" s="13">
        <f>IF(AD182="",0,IF(AD182="優勝",[2]点数換算表!$B$17,IF(AD182="準優勝",[2]点数換算表!$C$17,IF(AD182="ベスト4",[2]点数換算表!$D$17,IF(AD182="ベスト8",[2]点数換算表!$E$17,IF(AD182="ベスト16",[2]点数換算表!$F$17,IF(AD182="ベスト32",[2]点数換算表!$G$17,"")))))))</f>
        <v>0</v>
      </c>
      <c r="AF182" s="15"/>
      <c r="AG182" s="13">
        <f>IF(AF182="",0,IF(AF182="優勝",[2]点数換算表!$B$18,IF(AF182="準優勝",[2]点数換算表!$C$18,IF(AF182="ベスト4",[2]点数換算表!$D$18,IF(AF182="ベスト8",[2]点数換算表!$E$18,[2]点数換算表!$F$18)))))</f>
        <v>0</v>
      </c>
      <c r="AH182" s="15"/>
      <c r="AI182" s="13">
        <f>IF(AH182="",0,IF(AH182="優勝",[2]点数換算表!$B$19,IF(AH182="準優勝",[2]点数換算表!$C$19,IF(AH182="ベスト4",[2]点数換算表!$D$19,IF(AH182="ベスト8",[2]点数換算表!$E$19,[2]点数換算表!$F$19)))))</f>
        <v>0</v>
      </c>
    </row>
    <row r="183" spans="1:35">
      <c r="A183" s="13">
        <v>180</v>
      </c>
      <c r="B183" s="24" t="s">
        <v>523</v>
      </c>
      <c r="C183" s="24" t="s">
        <v>524</v>
      </c>
      <c r="D183" s="24">
        <v>1</v>
      </c>
      <c r="E183" s="25" t="s">
        <v>467</v>
      </c>
      <c r="F183" s="26" t="s">
        <v>539</v>
      </c>
      <c r="G183" s="13">
        <f t="shared" si="4"/>
        <v>20</v>
      </c>
      <c r="H183" s="15"/>
      <c r="I183" s="13">
        <f>IF(H183="",0,IF(H183="優勝",[2]点数換算表!$B$2,IF(H183="準優勝",[2]点数換算表!$C$2,IF(H183="ベスト4",[2]点数換算表!$D$2,[2]点数換算表!$E$2))))</f>
        <v>0</v>
      </c>
      <c r="J183" s="15"/>
      <c r="K183" s="13">
        <f>IF(J183="",0,IF(J183="優勝",[2]点数換算表!$B$3,IF(J183="準優勝",[2]点数換算表!$C$3,IF(J183="ベスト4",[2]点数換算表!$D$3,[2]点数換算表!$E$3))))</f>
        <v>0</v>
      </c>
      <c r="L183" s="24" t="s">
        <v>7</v>
      </c>
      <c r="M183" s="13">
        <f>IF(L183="",0,IF(L183="優勝",[2]点数換算表!$B$4,IF(L183="準優勝",[2]点数換算表!$C$4,IF(L183="ベスト4",[2]点数換算表!$D$4,IF(L183="ベスト8",[2]点数換算表!$E$4,IF(L183="ベスト16",[2]点数換算表!$F$4,""))))))</f>
        <v>20</v>
      </c>
      <c r="N183" s="24"/>
      <c r="O183" s="13">
        <f>IF(N183="",0,IF(N183="優勝",[2]点数換算表!$B$5,IF(N183="準優勝",[2]点数換算表!$C$5,IF(N183="ベスト4",[2]点数換算表!$D$5,IF(N183="ベスト8",[2]点数換算表!$E$5,IF(N183="ベスト16",[2]点数換算表!$F$5,IF(N183="ベスト32",[2]点数換算表!$G$5,"")))))))</f>
        <v>0</v>
      </c>
      <c r="P183" s="24"/>
      <c r="Q183" s="13">
        <f>IF(P183="",0,IF(P183="優勝",[2]点数換算表!$B$6,IF(P183="準優勝",[2]点数換算表!$C$6,IF(P183="ベスト4",[2]点数換算表!$D$6,IF(P183="ベスト8",[2]点数換算表!$E$6,IF(P183="ベスト16",[2]点数換算表!$F$6,IF(P183="ベスト32",[2]点数換算表!$G$6,"")))))))</f>
        <v>0</v>
      </c>
      <c r="R183" s="15"/>
      <c r="S183" s="13">
        <f>IF(R183="",0,IF(R183="優勝",[2]点数換算表!$B$7,IF(R183="準優勝",[2]点数換算表!$C$7,IF(R183="ベスト4",[2]点数換算表!$D$7,IF(R183="ベスト8",[2]点数換算表!$E$7,[2]点数換算表!$F$7)))))</f>
        <v>0</v>
      </c>
      <c r="T183" s="15"/>
      <c r="U183" s="13">
        <f>IF(T183="",0,IF(T183="優勝",[2]点数換算表!$B$8,IF(T183="準優勝",[2]点数換算表!$C$8,IF(T183="ベスト4",[2]点数換算表!$D$8,IF(T183="ベスト8",[2]点数換算表!$E$8,[2]点数換算表!$F$8)))))</f>
        <v>0</v>
      </c>
      <c r="V183" s="15"/>
      <c r="W183" s="13">
        <f>IF(V183="",0,IF(V183="優勝",[2]点数換算表!$B$13,IF(V183="準優勝",[2]点数換算表!$C$13,IF(V183="ベスト4",[2]点数換算表!$D$13,[2]点数換算表!$E$13))))</f>
        <v>0</v>
      </c>
      <c r="X183" s="15"/>
      <c r="Y183" s="13">
        <f>IF(X183="",0,IF(X183="優勝",[2]点数換算表!$B$14,IF(X183="準優勝",[2]点数換算表!$C$14,IF(X183="ベスト4",[2]点数換算表!$D$14,[2]点数換算表!$E$14))))</f>
        <v>0</v>
      </c>
      <c r="Z183" s="24"/>
      <c r="AA183" s="13">
        <f>IF(Z183="",0,IF(Z183="優勝",[2]点数換算表!$B$15,IF(Z183="準優勝",[2]点数換算表!$C$15,IF(Z183="ベスト4",[2]点数換算表!$D$15,IF(Z183="ベスト8",[2]点数換算表!$E$15,IF(Z183="ベスト16",[2]点数換算表!$F$15,""))))))</f>
        <v>0</v>
      </c>
      <c r="AB183" s="24"/>
      <c r="AC183" s="13">
        <f>IF(AB183="",0,IF(AB183="優勝",[2]点数換算表!$B$16,IF(AB183="準優勝",[2]点数換算表!$C$16,IF(AB183="ベスト4",[2]点数換算表!$D$16,IF(AB183="ベスト8",[2]点数換算表!$E$16,IF(AB183="ベスト16",[2]点数換算表!$F$16,IF(AB183="ベスト32",[2]点数換算表!$G$16,"")))))))</f>
        <v>0</v>
      </c>
      <c r="AD183" s="24"/>
      <c r="AE183" s="13">
        <f>IF(AD183="",0,IF(AD183="優勝",[2]点数換算表!$B$17,IF(AD183="準優勝",[2]点数換算表!$C$17,IF(AD183="ベスト4",[2]点数換算表!$D$17,IF(AD183="ベスト8",[2]点数換算表!$E$17,IF(AD183="ベスト16",[2]点数換算表!$F$17,IF(AD183="ベスト32",[2]点数換算表!$G$17,"")))))))</f>
        <v>0</v>
      </c>
      <c r="AF183" s="15"/>
      <c r="AG183" s="13">
        <f>IF(AF183="",0,IF(AF183="優勝",[2]点数換算表!$B$18,IF(AF183="準優勝",[2]点数換算表!$C$18,IF(AF183="ベスト4",[2]点数換算表!$D$18,IF(AF183="ベスト8",[2]点数換算表!$E$18,[2]点数換算表!$F$18)))))</f>
        <v>0</v>
      </c>
      <c r="AH183" s="15"/>
      <c r="AI183" s="13">
        <f>IF(AH183="",0,IF(AH183="優勝",[2]点数換算表!$B$19,IF(AH183="準優勝",[2]点数換算表!$C$19,IF(AH183="ベスト4",[2]点数換算表!$D$19,IF(AH183="ベスト8",[2]点数換算表!$E$19,[2]点数換算表!$F$19)))))</f>
        <v>0</v>
      </c>
    </row>
    <row r="184" spans="1:35">
      <c r="A184" s="13">
        <v>181</v>
      </c>
      <c r="B184" s="24" t="s">
        <v>525</v>
      </c>
      <c r="C184" s="24" t="s">
        <v>524</v>
      </c>
      <c r="D184" s="24">
        <v>1</v>
      </c>
      <c r="E184" s="25" t="s">
        <v>467</v>
      </c>
      <c r="F184" s="26" t="s">
        <v>539</v>
      </c>
      <c r="G184" s="13">
        <f t="shared" si="4"/>
        <v>20</v>
      </c>
      <c r="H184" s="15"/>
      <c r="I184" s="13">
        <f>IF(H184="",0,IF(H184="優勝",[2]点数換算表!$B$2,IF(H184="準優勝",[2]点数換算表!$C$2,IF(H184="ベスト4",[2]点数換算表!$D$2,[2]点数換算表!$E$2))))</f>
        <v>0</v>
      </c>
      <c r="J184" s="15"/>
      <c r="K184" s="13">
        <f>IF(J184="",0,IF(J184="優勝",[2]点数換算表!$B$3,IF(J184="準優勝",[2]点数換算表!$C$3,IF(J184="ベスト4",[2]点数換算表!$D$3,[2]点数換算表!$E$3))))</f>
        <v>0</v>
      </c>
      <c r="L184" s="24" t="s">
        <v>7</v>
      </c>
      <c r="M184" s="13">
        <f>IF(L184="",0,IF(L184="優勝",[2]点数換算表!$B$4,IF(L184="準優勝",[2]点数換算表!$C$4,IF(L184="ベスト4",[2]点数換算表!$D$4,IF(L184="ベスト8",[2]点数換算表!$E$4,IF(L184="ベスト16",[2]点数換算表!$F$4,""))))))</f>
        <v>20</v>
      </c>
      <c r="N184" s="24"/>
      <c r="O184" s="13">
        <f>IF(N184="",0,IF(N184="優勝",[2]点数換算表!$B$5,IF(N184="準優勝",[2]点数換算表!$C$5,IF(N184="ベスト4",[2]点数換算表!$D$5,IF(N184="ベスト8",[2]点数換算表!$E$5,IF(N184="ベスト16",[2]点数換算表!$F$5,IF(N184="ベスト32",[2]点数換算表!$G$5,"")))))))</f>
        <v>0</v>
      </c>
      <c r="P184" s="24"/>
      <c r="Q184" s="13">
        <f>IF(P184="",0,IF(P184="優勝",[2]点数換算表!$B$6,IF(P184="準優勝",[2]点数換算表!$C$6,IF(P184="ベスト4",[2]点数換算表!$D$6,IF(P184="ベスト8",[2]点数換算表!$E$6,IF(P184="ベスト16",[2]点数換算表!$F$6,IF(P184="ベスト32",[2]点数換算表!$G$6,"")))))))</f>
        <v>0</v>
      </c>
      <c r="R184" s="15"/>
      <c r="S184" s="13">
        <f>IF(R184="",0,IF(R184="優勝",[2]点数換算表!$B$7,IF(R184="準優勝",[2]点数換算表!$C$7,IF(R184="ベスト4",[2]点数換算表!$D$7,IF(R184="ベスト8",[2]点数換算表!$E$7,[2]点数換算表!$F$7)))))</f>
        <v>0</v>
      </c>
      <c r="T184" s="15"/>
      <c r="U184" s="13">
        <f>IF(T184="",0,IF(T184="優勝",[2]点数換算表!$B$8,IF(T184="準優勝",[2]点数換算表!$C$8,IF(T184="ベスト4",[2]点数換算表!$D$8,IF(T184="ベスト8",[2]点数換算表!$E$8,[2]点数換算表!$F$8)))))</f>
        <v>0</v>
      </c>
      <c r="V184" s="15"/>
      <c r="W184" s="13">
        <f>IF(V184="",0,IF(V184="優勝",[2]点数換算表!$B$13,IF(V184="準優勝",[2]点数換算表!$C$13,IF(V184="ベスト4",[2]点数換算表!$D$13,[2]点数換算表!$E$13))))</f>
        <v>0</v>
      </c>
      <c r="X184" s="15"/>
      <c r="Y184" s="13">
        <f>IF(X184="",0,IF(X184="優勝",[2]点数換算表!$B$14,IF(X184="準優勝",[2]点数換算表!$C$14,IF(X184="ベスト4",[2]点数換算表!$D$14,[2]点数換算表!$E$14))))</f>
        <v>0</v>
      </c>
      <c r="Z184" s="24"/>
      <c r="AA184" s="13">
        <f>IF(Z184="",0,IF(Z184="優勝",[2]点数換算表!$B$15,IF(Z184="準優勝",[2]点数換算表!$C$15,IF(Z184="ベスト4",[2]点数換算表!$D$15,IF(Z184="ベスト8",[2]点数換算表!$E$15,IF(Z184="ベスト16",[2]点数換算表!$F$15,""))))))</f>
        <v>0</v>
      </c>
      <c r="AB184" s="24"/>
      <c r="AC184" s="13">
        <f>IF(AB184="",0,IF(AB184="優勝",[2]点数換算表!$B$16,IF(AB184="準優勝",[2]点数換算表!$C$16,IF(AB184="ベスト4",[2]点数換算表!$D$16,IF(AB184="ベスト8",[2]点数換算表!$E$16,IF(AB184="ベスト16",[2]点数換算表!$F$16,IF(AB184="ベスト32",[2]点数換算表!$G$16,"")))))))</f>
        <v>0</v>
      </c>
      <c r="AD184" s="24"/>
      <c r="AE184" s="13">
        <f>IF(AD184="",0,IF(AD184="優勝",[2]点数換算表!$B$17,IF(AD184="準優勝",[2]点数換算表!$C$17,IF(AD184="ベスト4",[2]点数換算表!$D$17,IF(AD184="ベスト8",[2]点数換算表!$E$17,IF(AD184="ベスト16",[2]点数換算表!$F$17,IF(AD184="ベスト32",[2]点数換算表!$G$17,"")))))))</f>
        <v>0</v>
      </c>
      <c r="AF184" s="15"/>
      <c r="AG184" s="13">
        <f>IF(AF184="",0,IF(AF184="優勝",[2]点数換算表!$B$18,IF(AF184="準優勝",[2]点数換算表!$C$18,IF(AF184="ベスト4",[2]点数換算表!$D$18,IF(AF184="ベスト8",[2]点数換算表!$E$18,[2]点数換算表!$F$18)))))</f>
        <v>0</v>
      </c>
      <c r="AH184" s="15"/>
      <c r="AI184" s="13">
        <f>IF(AH184="",0,IF(AH184="優勝",[2]点数換算表!$B$19,IF(AH184="準優勝",[2]点数換算表!$C$19,IF(AH184="ベスト4",[2]点数換算表!$D$19,IF(AH184="ベスト8",[2]点数換算表!$E$19,[2]点数換算表!$F$19)))))</f>
        <v>0</v>
      </c>
    </row>
    <row r="185" spans="1:35">
      <c r="A185" s="13">
        <v>182</v>
      </c>
      <c r="B185" s="24" t="s">
        <v>494</v>
      </c>
      <c r="C185" s="24" t="s">
        <v>471</v>
      </c>
      <c r="D185" s="24">
        <v>1</v>
      </c>
      <c r="E185" s="25" t="s">
        <v>467</v>
      </c>
      <c r="F185" s="26" t="s">
        <v>539</v>
      </c>
      <c r="G185" s="13">
        <f t="shared" si="4"/>
        <v>20</v>
      </c>
      <c r="H185" s="15"/>
      <c r="I185" s="13">
        <f>IF(H185="",0,IF(H185="優勝",[2]点数換算表!$B$2,IF(H185="準優勝",[2]点数換算表!$C$2,IF(H185="ベスト4",[2]点数換算表!$D$2,[2]点数換算表!$E$2))))</f>
        <v>0</v>
      </c>
      <c r="J185" s="15"/>
      <c r="K185" s="13">
        <f>IF(J185="",0,IF(J185="優勝",[2]点数換算表!$B$3,IF(J185="準優勝",[2]点数換算表!$C$3,IF(J185="ベスト4",[2]点数換算表!$D$3,[2]点数換算表!$E$3))))</f>
        <v>0</v>
      </c>
      <c r="L185" s="24" t="s">
        <v>7</v>
      </c>
      <c r="M185" s="13">
        <f>IF(L185="",0,IF(L185="優勝",[2]点数換算表!$B$4,IF(L185="準優勝",[2]点数換算表!$C$4,IF(L185="ベスト4",[2]点数換算表!$D$4,IF(L185="ベスト8",[2]点数換算表!$E$4,IF(L185="ベスト16",[2]点数換算表!$F$4,""))))))</f>
        <v>20</v>
      </c>
      <c r="N185" s="24"/>
      <c r="O185" s="13">
        <f>IF(N185="",0,IF(N185="優勝",[2]点数換算表!$B$5,IF(N185="準優勝",[2]点数換算表!$C$5,IF(N185="ベスト4",[2]点数換算表!$D$5,IF(N185="ベスト8",[2]点数換算表!$E$5,IF(N185="ベスト16",[2]点数換算表!$F$5,IF(N185="ベスト32",[2]点数換算表!$G$5,"")))))))</f>
        <v>0</v>
      </c>
      <c r="P185" s="24"/>
      <c r="Q185" s="13">
        <f>IF(P185="",0,IF(P185="優勝",[2]点数換算表!$B$6,IF(P185="準優勝",[2]点数換算表!$C$6,IF(P185="ベスト4",[2]点数換算表!$D$6,IF(P185="ベスト8",[2]点数換算表!$E$6,IF(P185="ベスト16",[2]点数換算表!$F$6,IF(P185="ベスト32",[2]点数換算表!$G$6,"")))))))</f>
        <v>0</v>
      </c>
      <c r="R185" s="15"/>
      <c r="S185" s="13">
        <f>IF(R185="",0,IF(R185="優勝",[2]点数換算表!$B$7,IF(R185="準優勝",[2]点数換算表!$C$7,IF(R185="ベスト4",[2]点数換算表!$D$7,IF(R185="ベスト8",[2]点数換算表!$E$7,[2]点数換算表!$F$7)))))</f>
        <v>0</v>
      </c>
      <c r="T185" s="15"/>
      <c r="U185" s="13">
        <f>IF(T185="",0,IF(T185="優勝",[2]点数換算表!$B$8,IF(T185="準優勝",[2]点数換算表!$C$8,IF(T185="ベスト4",[2]点数換算表!$D$8,IF(T185="ベスト8",[2]点数換算表!$E$8,[2]点数換算表!$F$8)))))</f>
        <v>0</v>
      </c>
      <c r="V185" s="15"/>
      <c r="W185" s="13">
        <f>IF(V185="",0,IF(V185="優勝",[2]点数換算表!$B$13,IF(V185="準優勝",[2]点数換算表!$C$13,IF(V185="ベスト4",[2]点数換算表!$D$13,[2]点数換算表!$E$13))))</f>
        <v>0</v>
      </c>
      <c r="X185" s="15"/>
      <c r="Y185" s="13">
        <f>IF(X185="",0,IF(X185="優勝",[2]点数換算表!$B$14,IF(X185="準優勝",[2]点数換算表!$C$14,IF(X185="ベスト4",[2]点数換算表!$D$14,[2]点数換算表!$E$14))))</f>
        <v>0</v>
      </c>
      <c r="Z185" s="24"/>
      <c r="AA185" s="13">
        <f>IF(Z185="",0,IF(Z185="優勝",[2]点数換算表!$B$15,IF(Z185="準優勝",[2]点数換算表!$C$15,IF(Z185="ベスト4",[2]点数換算表!$D$15,IF(Z185="ベスト8",[2]点数換算表!$E$15,IF(Z185="ベスト16",[2]点数換算表!$F$15,""))))))</f>
        <v>0</v>
      </c>
      <c r="AB185" s="24"/>
      <c r="AC185" s="13">
        <f>IF(AB185="",0,IF(AB185="優勝",[2]点数換算表!$B$16,IF(AB185="準優勝",[2]点数換算表!$C$16,IF(AB185="ベスト4",[2]点数換算表!$D$16,IF(AB185="ベスト8",[2]点数換算表!$E$16,IF(AB185="ベスト16",[2]点数換算表!$F$16,IF(AB185="ベスト32",[2]点数換算表!$G$16,"")))))))</f>
        <v>0</v>
      </c>
      <c r="AD185" s="24"/>
      <c r="AE185" s="13">
        <f>IF(AD185="",0,IF(AD185="優勝",[2]点数換算表!$B$17,IF(AD185="準優勝",[2]点数換算表!$C$17,IF(AD185="ベスト4",[2]点数換算表!$D$17,IF(AD185="ベスト8",[2]点数換算表!$E$17,IF(AD185="ベスト16",[2]点数換算表!$F$17,IF(AD185="ベスト32",[2]点数換算表!$G$17,"")))))))</f>
        <v>0</v>
      </c>
      <c r="AF185" s="15"/>
      <c r="AG185" s="13">
        <f>IF(AF185="",0,IF(AF185="優勝",[2]点数換算表!$B$18,IF(AF185="準優勝",[2]点数換算表!$C$18,IF(AF185="ベスト4",[2]点数換算表!$D$18,IF(AF185="ベスト8",[2]点数換算表!$E$18,[2]点数換算表!$F$18)))))</f>
        <v>0</v>
      </c>
      <c r="AH185" s="15"/>
      <c r="AI185" s="13">
        <f>IF(AH185="",0,IF(AH185="優勝",[2]点数換算表!$B$19,IF(AH185="準優勝",[2]点数換算表!$C$19,IF(AH185="ベスト4",[2]点数換算表!$D$19,IF(AH185="ベスト8",[2]点数換算表!$E$19,[2]点数換算表!$F$19)))))</f>
        <v>0</v>
      </c>
    </row>
    <row r="186" spans="1:35">
      <c r="A186" s="13">
        <v>183</v>
      </c>
      <c r="B186" s="24" t="s">
        <v>493</v>
      </c>
      <c r="C186" s="24" t="s">
        <v>471</v>
      </c>
      <c r="D186" s="24">
        <v>1</v>
      </c>
      <c r="E186" s="25" t="s">
        <v>467</v>
      </c>
      <c r="F186" s="26" t="s">
        <v>539</v>
      </c>
      <c r="G186" s="13">
        <f t="shared" si="4"/>
        <v>20</v>
      </c>
      <c r="H186" s="15"/>
      <c r="I186" s="13">
        <f>IF(H186="",0,IF(H186="優勝",[2]点数換算表!$B$2,IF(H186="準優勝",[2]点数換算表!$C$2,IF(H186="ベスト4",[2]点数換算表!$D$2,[2]点数換算表!$E$2))))</f>
        <v>0</v>
      </c>
      <c r="J186" s="15"/>
      <c r="K186" s="13">
        <f>IF(J186="",0,IF(J186="優勝",[2]点数換算表!$B$3,IF(J186="準優勝",[2]点数換算表!$C$3,IF(J186="ベスト4",[2]点数換算表!$D$3,[2]点数換算表!$E$3))))</f>
        <v>0</v>
      </c>
      <c r="L186" s="24" t="s">
        <v>7</v>
      </c>
      <c r="M186" s="13">
        <f>IF(L186="",0,IF(L186="優勝",[2]点数換算表!$B$4,IF(L186="準優勝",[2]点数換算表!$C$4,IF(L186="ベスト4",[2]点数換算表!$D$4,IF(L186="ベスト8",[2]点数換算表!$E$4,IF(L186="ベスト16",[2]点数換算表!$F$4,""))))))</f>
        <v>20</v>
      </c>
      <c r="N186" s="24"/>
      <c r="O186" s="13">
        <f>IF(N186="",0,IF(N186="優勝",[2]点数換算表!$B$5,IF(N186="準優勝",[2]点数換算表!$C$5,IF(N186="ベスト4",[2]点数換算表!$D$5,IF(N186="ベスト8",[2]点数換算表!$E$5,IF(N186="ベスト16",[2]点数換算表!$F$5,IF(N186="ベスト32",[2]点数換算表!$G$5,"")))))))</f>
        <v>0</v>
      </c>
      <c r="P186" s="24"/>
      <c r="Q186" s="13">
        <f>IF(P186="",0,IF(P186="優勝",[2]点数換算表!$B$6,IF(P186="準優勝",[2]点数換算表!$C$6,IF(P186="ベスト4",[2]点数換算表!$D$6,IF(P186="ベスト8",[2]点数換算表!$E$6,IF(P186="ベスト16",[2]点数換算表!$F$6,IF(P186="ベスト32",[2]点数換算表!$G$6,"")))))))</f>
        <v>0</v>
      </c>
      <c r="R186" s="15"/>
      <c r="S186" s="13">
        <f>IF(R186="",0,IF(R186="優勝",[2]点数換算表!$B$7,IF(R186="準優勝",[2]点数換算表!$C$7,IF(R186="ベスト4",[2]点数換算表!$D$7,IF(R186="ベスト8",[2]点数換算表!$E$7,[2]点数換算表!$F$7)))))</f>
        <v>0</v>
      </c>
      <c r="T186" s="15"/>
      <c r="U186" s="13">
        <f>IF(T186="",0,IF(T186="優勝",[2]点数換算表!$B$8,IF(T186="準優勝",[2]点数換算表!$C$8,IF(T186="ベスト4",[2]点数換算表!$D$8,IF(T186="ベスト8",[2]点数換算表!$E$8,[2]点数換算表!$F$8)))))</f>
        <v>0</v>
      </c>
      <c r="V186" s="15"/>
      <c r="W186" s="13">
        <f>IF(V186="",0,IF(V186="優勝",[2]点数換算表!$B$13,IF(V186="準優勝",[2]点数換算表!$C$13,IF(V186="ベスト4",[2]点数換算表!$D$13,[2]点数換算表!$E$13))))</f>
        <v>0</v>
      </c>
      <c r="X186" s="15"/>
      <c r="Y186" s="13">
        <f>IF(X186="",0,IF(X186="優勝",[2]点数換算表!$B$14,IF(X186="準優勝",[2]点数換算表!$C$14,IF(X186="ベスト4",[2]点数換算表!$D$14,[2]点数換算表!$E$14))))</f>
        <v>0</v>
      </c>
      <c r="Z186" s="24"/>
      <c r="AA186" s="13">
        <f>IF(Z186="",0,IF(Z186="優勝",[2]点数換算表!$B$15,IF(Z186="準優勝",[2]点数換算表!$C$15,IF(Z186="ベスト4",[2]点数換算表!$D$15,IF(Z186="ベスト8",[2]点数換算表!$E$15,IF(Z186="ベスト16",[2]点数換算表!$F$15,""))))))</f>
        <v>0</v>
      </c>
      <c r="AB186" s="24"/>
      <c r="AC186" s="13">
        <f>IF(AB186="",0,IF(AB186="優勝",[2]点数換算表!$B$16,IF(AB186="準優勝",[2]点数換算表!$C$16,IF(AB186="ベスト4",[2]点数換算表!$D$16,IF(AB186="ベスト8",[2]点数換算表!$E$16,IF(AB186="ベスト16",[2]点数換算表!$F$16,IF(AB186="ベスト32",[2]点数換算表!$G$16,"")))))))</f>
        <v>0</v>
      </c>
      <c r="AD186" s="24"/>
      <c r="AE186" s="13">
        <f>IF(AD186="",0,IF(AD186="優勝",[2]点数換算表!$B$17,IF(AD186="準優勝",[2]点数換算表!$C$17,IF(AD186="ベスト4",[2]点数換算表!$D$17,IF(AD186="ベスト8",[2]点数換算表!$E$17,IF(AD186="ベスト16",[2]点数換算表!$F$17,IF(AD186="ベスト32",[2]点数換算表!$G$17,"")))))))</f>
        <v>0</v>
      </c>
      <c r="AF186" s="15"/>
      <c r="AG186" s="13">
        <f>IF(AF186="",0,IF(AF186="優勝",[2]点数換算表!$B$18,IF(AF186="準優勝",[2]点数換算表!$C$18,IF(AF186="ベスト4",[2]点数換算表!$D$18,IF(AF186="ベスト8",[2]点数換算表!$E$18,[2]点数換算表!$F$18)))))</f>
        <v>0</v>
      </c>
      <c r="AH186" s="15"/>
      <c r="AI186" s="13">
        <f>IF(AH186="",0,IF(AH186="優勝",[2]点数換算表!$B$19,IF(AH186="準優勝",[2]点数換算表!$C$19,IF(AH186="ベスト4",[2]点数換算表!$D$19,IF(AH186="ベスト8",[2]点数換算表!$E$19,[2]点数換算表!$F$19)))))</f>
        <v>0</v>
      </c>
    </row>
    <row r="187" spans="1:35">
      <c r="A187" s="13">
        <v>184</v>
      </c>
      <c r="B187" s="24" t="s">
        <v>526</v>
      </c>
      <c r="C187" s="24" t="s">
        <v>519</v>
      </c>
      <c r="D187" s="24">
        <v>2</v>
      </c>
      <c r="E187" s="25" t="s">
        <v>467</v>
      </c>
      <c r="F187" s="26" t="s">
        <v>539</v>
      </c>
      <c r="G187" s="13">
        <f t="shared" si="4"/>
        <v>20</v>
      </c>
      <c r="H187" s="15"/>
      <c r="I187" s="13">
        <f>IF(H187="",0,IF(H187="優勝",[2]点数換算表!$B$2,IF(H187="準優勝",[2]点数換算表!$C$2,IF(H187="ベスト4",[2]点数換算表!$D$2,[2]点数換算表!$E$2))))</f>
        <v>0</v>
      </c>
      <c r="J187" s="15"/>
      <c r="K187" s="13">
        <f>IF(J187="",0,IF(J187="優勝",[2]点数換算表!$B$3,IF(J187="準優勝",[2]点数換算表!$C$3,IF(J187="ベスト4",[2]点数換算表!$D$3,[2]点数換算表!$E$3))))</f>
        <v>0</v>
      </c>
      <c r="L187" s="24" t="s">
        <v>7</v>
      </c>
      <c r="M187" s="13">
        <f>IF(L187="",0,IF(L187="優勝",[2]点数換算表!$B$4,IF(L187="準優勝",[2]点数換算表!$C$4,IF(L187="ベスト4",[2]点数換算表!$D$4,IF(L187="ベスト8",[2]点数換算表!$E$4,IF(L187="ベスト16",[2]点数換算表!$F$4,""))))))</f>
        <v>20</v>
      </c>
      <c r="N187" s="24"/>
      <c r="O187" s="13">
        <f>IF(N187="",0,IF(N187="優勝",[2]点数換算表!$B$5,IF(N187="準優勝",[2]点数換算表!$C$5,IF(N187="ベスト4",[2]点数換算表!$D$5,IF(N187="ベスト8",[2]点数換算表!$E$5,IF(N187="ベスト16",[2]点数換算表!$F$5,IF(N187="ベスト32",[2]点数換算表!$G$5,"")))))))</f>
        <v>0</v>
      </c>
      <c r="P187" s="24"/>
      <c r="Q187" s="13">
        <f>IF(P187="",0,IF(P187="優勝",[2]点数換算表!$B$6,IF(P187="準優勝",[2]点数換算表!$C$6,IF(P187="ベスト4",[2]点数換算表!$D$6,IF(P187="ベスト8",[2]点数換算表!$E$6,IF(P187="ベスト16",[2]点数換算表!$F$6,IF(P187="ベスト32",[2]点数換算表!$G$6,"")))))))</f>
        <v>0</v>
      </c>
      <c r="R187" s="15"/>
      <c r="S187" s="13">
        <f>IF(R187="",0,IF(R187="優勝",[2]点数換算表!$B$7,IF(R187="準優勝",[2]点数換算表!$C$7,IF(R187="ベスト4",[2]点数換算表!$D$7,IF(R187="ベスト8",[2]点数換算表!$E$7,[2]点数換算表!$F$7)))))</f>
        <v>0</v>
      </c>
      <c r="T187" s="15"/>
      <c r="U187" s="13">
        <f>IF(T187="",0,IF(T187="優勝",[2]点数換算表!$B$8,IF(T187="準優勝",[2]点数換算表!$C$8,IF(T187="ベスト4",[2]点数換算表!$D$8,IF(T187="ベスト8",[2]点数換算表!$E$8,[2]点数換算表!$F$8)))))</f>
        <v>0</v>
      </c>
      <c r="V187" s="15"/>
      <c r="W187" s="13">
        <f>IF(V187="",0,IF(V187="優勝",[2]点数換算表!$B$13,IF(V187="準優勝",[2]点数換算表!$C$13,IF(V187="ベスト4",[2]点数換算表!$D$13,[2]点数換算表!$E$13))))</f>
        <v>0</v>
      </c>
      <c r="X187" s="15"/>
      <c r="Y187" s="13">
        <f>IF(X187="",0,IF(X187="優勝",[2]点数換算表!$B$14,IF(X187="準優勝",[2]点数換算表!$C$14,IF(X187="ベスト4",[2]点数換算表!$D$14,[2]点数換算表!$E$14))))</f>
        <v>0</v>
      </c>
      <c r="Z187" s="24"/>
      <c r="AA187" s="13">
        <f>IF(Z187="",0,IF(Z187="優勝",[2]点数換算表!$B$15,IF(Z187="準優勝",[2]点数換算表!$C$15,IF(Z187="ベスト4",[2]点数換算表!$D$15,IF(Z187="ベスト8",[2]点数換算表!$E$15,IF(Z187="ベスト16",[2]点数換算表!$F$15,""))))))</f>
        <v>0</v>
      </c>
      <c r="AB187" s="24"/>
      <c r="AC187" s="13">
        <f>IF(AB187="",0,IF(AB187="優勝",[2]点数換算表!$B$16,IF(AB187="準優勝",[2]点数換算表!$C$16,IF(AB187="ベスト4",[2]点数換算表!$D$16,IF(AB187="ベスト8",[2]点数換算表!$E$16,IF(AB187="ベスト16",[2]点数換算表!$F$16,IF(AB187="ベスト32",[2]点数換算表!$G$16,"")))))))</f>
        <v>0</v>
      </c>
      <c r="AD187" s="24"/>
      <c r="AE187" s="13">
        <f>IF(AD187="",0,IF(AD187="優勝",[2]点数換算表!$B$17,IF(AD187="準優勝",[2]点数換算表!$C$17,IF(AD187="ベスト4",[2]点数換算表!$D$17,IF(AD187="ベスト8",[2]点数換算表!$E$17,IF(AD187="ベスト16",[2]点数換算表!$F$17,IF(AD187="ベスト32",[2]点数換算表!$G$17,"")))))))</f>
        <v>0</v>
      </c>
      <c r="AF187" s="15"/>
      <c r="AG187" s="13">
        <f>IF(AF187="",0,IF(AF187="優勝",[2]点数換算表!$B$18,IF(AF187="準優勝",[2]点数換算表!$C$18,IF(AF187="ベスト4",[2]点数換算表!$D$18,IF(AF187="ベスト8",[2]点数換算表!$E$18,[2]点数換算表!$F$18)))))</f>
        <v>0</v>
      </c>
      <c r="AH187" s="15"/>
      <c r="AI187" s="13">
        <f>IF(AH187="",0,IF(AH187="優勝",[2]点数換算表!$B$19,IF(AH187="準優勝",[2]点数換算表!$C$19,IF(AH187="ベスト4",[2]点数換算表!$D$19,IF(AH187="ベスト8",[2]点数換算表!$E$19,[2]点数換算表!$F$19)))))</f>
        <v>0</v>
      </c>
    </row>
    <row r="188" spans="1:35">
      <c r="A188" s="13">
        <v>185</v>
      </c>
      <c r="B188" s="24" t="s">
        <v>527</v>
      </c>
      <c r="C188" s="24" t="s">
        <v>519</v>
      </c>
      <c r="D188" s="24">
        <v>2</v>
      </c>
      <c r="E188" s="25" t="s">
        <v>467</v>
      </c>
      <c r="F188" s="26" t="s">
        <v>539</v>
      </c>
      <c r="G188" s="13">
        <f t="shared" si="4"/>
        <v>20</v>
      </c>
      <c r="H188" s="15"/>
      <c r="I188" s="13">
        <f>IF(H188="",0,IF(H188="優勝",[2]点数換算表!$B$2,IF(H188="準優勝",[2]点数換算表!$C$2,IF(H188="ベスト4",[2]点数換算表!$D$2,[2]点数換算表!$E$2))))</f>
        <v>0</v>
      </c>
      <c r="J188" s="15"/>
      <c r="K188" s="13">
        <f>IF(J188="",0,IF(J188="優勝",[2]点数換算表!$B$3,IF(J188="準優勝",[2]点数換算表!$C$3,IF(J188="ベスト4",[2]点数換算表!$D$3,[2]点数換算表!$E$3))))</f>
        <v>0</v>
      </c>
      <c r="L188" s="24" t="s">
        <v>7</v>
      </c>
      <c r="M188" s="13">
        <f>IF(L188="",0,IF(L188="優勝",[2]点数換算表!$B$4,IF(L188="準優勝",[2]点数換算表!$C$4,IF(L188="ベスト4",[2]点数換算表!$D$4,IF(L188="ベスト8",[2]点数換算表!$E$4,IF(L188="ベスト16",[2]点数換算表!$F$4,""))))))</f>
        <v>20</v>
      </c>
      <c r="N188" s="24"/>
      <c r="O188" s="13">
        <f>IF(N188="",0,IF(N188="優勝",[2]点数換算表!$B$5,IF(N188="準優勝",[2]点数換算表!$C$5,IF(N188="ベスト4",[2]点数換算表!$D$5,IF(N188="ベスト8",[2]点数換算表!$E$5,IF(N188="ベスト16",[2]点数換算表!$F$5,IF(N188="ベスト32",[2]点数換算表!$G$5,"")))))))</f>
        <v>0</v>
      </c>
      <c r="P188" s="24"/>
      <c r="Q188" s="13">
        <f>IF(P188="",0,IF(P188="優勝",[2]点数換算表!$B$6,IF(P188="準優勝",[2]点数換算表!$C$6,IF(P188="ベスト4",[2]点数換算表!$D$6,IF(P188="ベスト8",[2]点数換算表!$E$6,IF(P188="ベスト16",[2]点数換算表!$F$6,IF(P188="ベスト32",[2]点数換算表!$G$6,"")))))))</f>
        <v>0</v>
      </c>
      <c r="R188" s="15"/>
      <c r="S188" s="13">
        <f>IF(R188="",0,IF(R188="優勝",[2]点数換算表!$B$7,IF(R188="準優勝",[2]点数換算表!$C$7,IF(R188="ベスト4",[2]点数換算表!$D$7,IF(R188="ベスト8",[2]点数換算表!$E$7,[2]点数換算表!$F$7)))))</f>
        <v>0</v>
      </c>
      <c r="T188" s="15"/>
      <c r="U188" s="13">
        <f>IF(T188="",0,IF(T188="優勝",[2]点数換算表!$B$8,IF(T188="準優勝",[2]点数換算表!$C$8,IF(T188="ベスト4",[2]点数換算表!$D$8,IF(T188="ベスト8",[2]点数換算表!$E$8,[2]点数換算表!$F$8)))))</f>
        <v>0</v>
      </c>
      <c r="V188" s="15"/>
      <c r="W188" s="13">
        <f>IF(V188="",0,IF(V188="優勝",[2]点数換算表!$B$13,IF(V188="準優勝",[2]点数換算表!$C$13,IF(V188="ベスト4",[2]点数換算表!$D$13,[2]点数換算表!$E$13))))</f>
        <v>0</v>
      </c>
      <c r="X188" s="15"/>
      <c r="Y188" s="13">
        <f>IF(X188="",0,IF(X188="優勝",[2]点数換算表!$B$14,IF(X188="準優勝",[2]点数換算表!$C$14,IF(X188="ベスト4",[2]点数換算表!$D$14,[2]点数換算表!$E$14))))</f>
        <v>0</v>
      </c>
      <c r="Z188" s="24"/>
      <c r="AA188" s="13">
        <f>IF(Z188="",0,IF(Z188="優勝",[2]点数換算表!$B$15,IF(Z188="準優勝",[2]点数換算表!$C$15,IF(Z188="ベスト4",[2]点数換算表!$D$15,IF(Z188="ベスト8",[2]点数換算表!$E$15,IF(Z188="ベスト16",[2]点数換算表!$F$15,""))))))</f>
        <v>0</v>
      </c>
      <c r="AB188" s="24"/>
      <c r="AC188" s="13">
        <f>IF(AB188="",0,IF(AB188="優勝",[2]点数換算表!$B$16,IF(AB188="準優勝",[2]点数換算表!$C$16,IF(AB188="ベスト4",[2]点数換算表!$D$16,IF(AB188="ベスト8",[2]点数換算表!$E$16,IF(AB188="ベスト16",[2]点数換算表!$F$16,IF(AB188="ベスト32",[2]点数換算表!$G$16,"")))))))</f>
        <v>0</v>
      </c>
      <c r="AD188" s="24"/>
      <c r="AE188" s="13">
        <f>IF(AD188="",0,IF(AD188="優勝",[2]点数換算表!$B$17,IF(AD188="準優勝",[2]点数換算表!$C$17,IF(AD188="ベスト4",[2]点数換算表!$D$17,IF(AD188="ベスト8",[2]点数換算表!$E$17,IF(AD188="ベスト16",[2]点数換算表!$F$17,IF(AD188="ベスト32",[2]点数換算表!$G$17,"")))))))</f>
        <v>0</v>
      </c>
      <c r="AF188" s="15"/>
      <c r="AG188" s="13">
        <f>IF(AF188="",0,IF(AF188="優勝",[2]点数換算表!$B$18,IF(AF188="準優勝",[2]点数換算表!$C$18,IF(AF188="ベスト4",[2]点数換算表!$D$18,IF(AF188="ベスト8",[2]点数換算表!$E$18,[2]点数換算表!$F$18)))))</f>
        <v>0</v>
      </c>
      <c r="AH188" s="15"/>
      <c r="AI188" s="13">
        <f>IF(AH188="",0,IF(AH188="優勝",[2]点数換算表!$B$19,IF(AH188="準優勝",[2]点数換算表!$C$19,IF(AH188="ベスト4",[2]点数換算表!$D$19,IF(AH188="ベスト8",[2]点数換算表!$E$19,[2]点数換算表!$F$19)))))</f>
        <v>0</v>
      </c>
    </row>
    <row r="189" spans="1:35">
      <c r="A189" s="13">
        <v>186</v>
      </c>
      <c r="B189" s="24" t="s">
        <v>331</v>
      </c>
      <c r="C189" s="24" t="s">
        <v>295</v>
      </c>
      <c r="D189" s="24">
        <v>3</v>
      </c>
      <c r="E189" s="20" t="s">
        <v>289</v>
      </c>
      <c r="F189" s="27" t="s">
        <v>540</v>
      </c>
      <c r="G189" s="13">
        <f t="shared" si="4"/>
        <v>20</v>
      </c>
      <c r="H189" s="15"/>
      <c r="I189" s="13">
        <f>IF(H189="",0,IF(H189="優勝",[2]点数換算表!$B$2,IF(H189="準優勝",[2]点数換算表!$C$2,IF(H189="ベスト4",[2]点数換算表!$D$2,[2]点数換算表!$E$2))))</f>
        <v>0</v>
      </c>
      <c r="J189" s="15"/>
      <c r="K189" s="13">
        <f>IF(J189="",0,IF(J189="優勝",[2]点数換算表!$B$3,IF(J189="準優勝",[2]点数換算表!$C$3,IF(J189="ベスト4",[2]点数換算表!$D$3,[2]点数換算表!$E$3))))</f>
        <v>0</v>
      </c>
      <c r="L189" s="24" t="s">
        <v>7</v>
      </c>
      <c r="M189" s="13">
        <f>IF(L189="",0,IF(L189="優勝",[2]点数換算表!$B$4,IF(L189="準優勝",[2]点数換算表!$C$4,IF(L189="ベスト4",[2]点数換算表!$D$4,IF(L189="ベスト8",[2]点数換算表!$E$4,IF(L189="ベスト16",[2]点数換算表!$F$4,""))))))</f>
        <v>20</v>
      </c>
      <c r="N189" s="24"/>
      <c r="O189" s="13">
        <f>IF(N189="",0,IF(N189="優勝",[2]点数換算表!$B$5,IF(N189="準優勝",[2]点数換算表!$C$5,IF(N189="ベスト4",[2]点数換算表!$D$5,IF(N189="ベスト8",[2]点数換算表!$E$5,IF(N189="ベスト16",[2]点数換算表!$F$5,IF(N189="ベスト32",[2]点数換算表!$G$5,"")))))))</f>
        <v>0</v>
      </c>
      <c r="P189" s="24"/>
      <c r="Q189" s="13">
        <f>IF(P189="",0,IF(P189="優勝",[2]点数換算表!$B$6,IF(P189="準優勝",[2]点数換算表!$C$6,IF(P189="ベスト4",[2]点数換算表!$D$6,IF(P189="ベスト8",[2]点数換算表!$E$6,IF(P189="ベスト16",[2]点数換算表!$F$6,IF(P189="ベスト32",[2]点数換算表!$G$6,"")))))))</f>
        <v>0</v>
      </c>
      <c r="R189" s="15"/>
      <c r="S189" s="13">
        <f>IF(R189="",0,IF(R189="優勝",[2]点数換算表!$B$7,IF(R189="準優勝",[2]点数換算表!$C$7,IF(R189="ベスト4",[2]点数換算表!$D$7,IF(R189="ベスト8",[2]点数換算表!$E$7,[2]点数換算表!$F$7)))))</f>
        <v>0</v>
      </c>
      <c r="T189" s="15"/>
      <c r="U189" s="13">
        <f>IF(T189="",0,IF(T189="優勝",[2]点数換算表!$B$8,IF(T189="準優勝",[2]点数換算表!$C$8,IF(T189="ベスト4",[2]点数換算表!$D$8,IF(T189="ベスト8",[2]点数換算表!$E$8,[2]点数換算表!$F$8)))))</f>
        <v>0</v>
      </c>
      <c r="V189" s="15"/>
      <c r="W189" s="13">
        <f>IF(V189="",0,IF(V189="優勝",[2]点数換算表!$B$13,IF(V189="準優勝",[2]点数換算表!$C$13,IF(V189="ベスト4",[2]点数換算表!$D$13,[2]点数換算表!$E$13))))</f>
        <v>0</v>
      </c>
      <c r="X189" s="15"/>
      <c r="Y189" s="13">
        <f>IF(X189="",0,IF(X189="優勝",[2]点数換算表!$B$14,IF(X189="準優勝",[2]点数換算表!$C$14,IF(X189="ベスト4",[2]点数換算表!$D$14,[2]点数換算表!$E$14))))</f>
        <v>0</v>
      </c>
      <c r="Z189" s="24"/>
      <c r="AA189" s="13">
        <f>IF(Z189="",0,IF(Z189="優勝",[2]点数換算表!$B$15,IF(Z189="準優勝",[2]点数換算表!$C$15,IF(Z189="ベスト4",[2]点数換算表!$D$15,IF(Z189="ベスト8",[2]点数換算表!$E$15,IF(Z189="ベスト16",[2]点数換算表!$F$15,""))))))</f>
        <v>0</v>
      </c>
      <c r="AB189" s="24"/>
      <c r="AC189" s="13">
        <f>IF(AB189="",0,IF(AB189="優勝",[2]点数換算表!$B$16,IF(AB189="準優勝",[2]点数換算表!$C$16,IF(AB189="ベスト4",[2]点数換算表!$D$16,IF(AB189="ベスト8",[2]点数換算表!$E$16,IF(AB189="ベスト16",[2]点数換算表!$F$16,IF(AB189="ベスト32",[2]点数換算表!$G$16,"")))))))</f>
        <v>0</v>
      </c>
      <c r="AD189" s="24"/>
      <c r="AE189" s="13">
        <f>IF(AD189="",0,IF(AD189="優勝",[2]点数換算表!$B$17,IF(AD189="準優勝",[2]点数換算表!$C$17,IF(AD189="ベスト4",[2]点数換算表!$D$17,IF(AD189="ベスト8",[2]点数換算表!$E$17,IF(AD189="ベスト16",[2]点数換算表!$F$17,IF(AD189="ベスト32",[2]点数換算表!$G$17,"")))))))</f>
        <v>0</v>
      </c>
      <c r="AF189" s="15"/>
      <c r="AG189" s="13">
        <f>IF(AF189="",0,IF(AF189="優勝",[2]点数換算表!$B$18,IF(AF189="準優勝",[2]点数換算表!$C$18,IF(AF189="ベスト4",[2]点数換算表!$D$18,IF(AF189="ベスト8",[2]点数換算表!$E$18,[2]点数換算表!$F$18)))))</f>
        <v>0</v>
      </c>
      <c r="AH189" s="15"/>
      <c r="AI189" s="13">
        <f>IF(AH189="",0,IF(AH189="優勝",[2]点数換算表!$B$19,IF(AH189="準優勝",[2]点数換算表!$C$19,IF(AH189="ベスト4",[2]点数換算表!$D$19,IF(AH189="ベスト8",[2]点数換算表!$E$19,[2]点数換算表!$F$19)))))</f>
        <v>0</v>
      </c>
    </row>
    <row r="190" spans="1:35">
      <c r="A190" s="13">
        <v>187</v>
      </c>
      <c r="B190" s="24" t="s">
        <v>551</v>
      </c>
      <c r="C190" s="24" t="s">
        <v>151</v>
      </c>
      <c r="D190" s="24">
        <v>1</v>
      </c>
      <c r="E190" s="16" t="s">
        <v>177</v>
      </c>
      <c r="F190" s="26" t="s">
        <v>539</v>
      </c>
      <c r="G190" s="13">
        <f t="shared" si="4"/>
        <v>20</v>
      </c>
      <c r="H190" s="15"/>
      <c r="I190" s="13">
        <f>IF(H190="",0,IF(H190="優勝",[2]点数換算表!$B$2,IF(H190="準優勝",[2]点数換算表!$C$2,IF(H190="ベスト4",[2]点数換算表!$D$2,[2]点数換算表!$E$2))))</f>
        <v>0</v>
      </c>
      <c r="J190" s="15"/>
      <c r="K190" s="13">
        <f>IF(J190="",0,IF(J190="優勝",[2]点数換算表!$B$3,IF(J190="準優勝",[2]点数換算表!$C$3,IF(J190="ベスト4",[2]点数換算表!$D$3,[2]点数換算表!$E$3))))</f>
        <v>0</v>
      </c>
      <c r="L190" s="24" t="s">
        <v>7</v>
      </c>
      <c r="M190" s="13">
        <f>IF(L190="",0,IF(L190="優勝",[2]点数換算表!$B$4,IF(L190="準優勝",[2]点数換算表!$C$4,IF(L190="ベスト4",[2]点数換算表!$D$4,IF(L190="ベスト8",[2]点数換算表!$E$4,IF(L190="ベスト16",[2]点数換算表!$F$4,""))))))</f>
        <v>20</v>
      </c>
      <c r="N190" s="24"/>
      <c r="O190" s="13">
        <f>IF(N190="",0,IF(N190="優勝",[2]点数換算表!$B$5,IF(N190="準優勝",[2]点数換算表!$C$5,IF(N190="ベスト4",[2]点数換算表!$D$5,IF(N190="ベスト8",[2]点数換算表!$E$5,IF(N190="ベスト16",[2]点数換算表!$F$5,IF(N190="ベスト32",[2]点数換算表!$G$5,"")))))))</f>
        <v>0</v>
      </c>
      <c r="P190" s="24"/>
      <c r="Q190" s="13">
        <f>IF(P190="",0,IF(P190="優勝",[2]点数換算表!$B$6,IF(P190="準優勝",[2]点数換算表!$C$6,IF(P190="ベスト4",[2]点数換算表!$D$6,IF(P190="ベスト8",[2]点数換算表!$E$6,IF(P190="ベスト16",[2]点数換算表!$F$6,IF(P190="ベスト32",[2]点数換算表!$G$6,"")))))))</f>
        <v>0</v>
      </c>
      <c r="R190" s="15"/>
      <c r="S190" s="13">
        <f>IF(R190="",0,IF(R190="優勝",[2]点数換算表!$B$7,IF(R190="準優勝",[2]点数換算表!$C$7,IF(R190="ベスト4",[2]点数換算表!$D$7,IF(R190="ベスト8",[2]点数換算表!$E$7,[2]点数換算表!$F$7)))))</f>
        <v>0</v>
      </c>
      <c r="T190" s="15"/>
      <c r="U190" s="13">
        <f>IF(T190="",0,IF(T190="優勝",[2]点数換算表!$B$8,IF(T190="準優勝",[2]点数換算表!$C$8,IF(T190="ベスト4",[2]点数換算表!$D$8,IF(T190="ベスト8",[2]点数換算表!$E$8,[2]点数換算表!$F$8)))))</f>
        <v>0</v>
      </c>
      <c r="V190" s="15"/>
      <c r="W190" s="13">
        <f>IF(V190="",0,IF(V190="優勝",[2]点数換算表!$B$13,IF(V190="準優勝",[2]点数換算表!$C$13,IF(V190="ベスト4",[2]点数換算表!$D$13,[2]点数換算表!$E$13))))</f>
        <v>0</v>
      </c>
      <c r="X190" s="15"/>
      <c r="Y190" s="13">
        <f>IF(X190="",0,IF(X190="優勝",[2]点数換算表!$B$14,IF(X190="準優勝",[2]点数換算表!$C$14,IF(X190="ベスト4",[2]点数換算表!$D$14,[2]点数換算表!$E$14))))</f>
        <v>0</v>
      </c>
      <c r="Z190" s="24"/>
      <c r="AA190" s="13">
        <f>IF(Z190="",0,IF(Z190="優勝",[2]点数換算表!$B$15,IF(Z190="準優勝",[2]点数換算表!$C$15,IF(Z190="ベスト4",[2]点数換算表!$D$15,IF(Z190="ベスト8",[2]点数換算表!$E$15,IF(Z190="ベスト16",[2]点数換算表!$F$15,""))))))</f>
        <v>0</v>
      </c>
      <c r="AB190" s="24"/>
      <c r="AC190" s="13">
        <f>IF(AB190="",0,IF(AB190="優勝",[2]点数換算表!$B$16,IF(AB190="準優勝",[2]点数換算表!$C$16,IF(AB190="ベスト4",[2]点数換算表!$D$16,IF(AB190="ベスト8",[2]点数換算表!$E$16,IF(AB190="ベスト16",[2]点数換算表!$F$16,IF(AB190="ベスト32",[2]点数換算表!$G$16,"")))))))</f>
        <v>0</v>
      </c>
      <c r="AD190" s="24"/>
      <c r="AE190" s="13">
        <f>IF(AD190="",0,IF(AD190="優勝",[2]点数換算表!$B$17,IF(AD190="準優勝",[2]点数換算表!$C$17,IF(AD190="ベスト4",[2]点数換算表!$D$17,IF(AD190="ベスト8",[2]点数換算表!$E$17,IF(AD190="ベスト16",[2]点数換算表!$F$17,IF(AD190="ベスト32",[2]点数換算表!$G$17,"")))))))</f>
        <v>0</v>
      </c>
      <c r="AF190" s="15"/>
      <c r="AG190" s="13">
        <f>IF(AF190="",0,IF(AF190="優勝",[2]点数換算表!$B$18,IF(AF190="準優勝",[2]点数換算表!$C$18,IF(AF190="ベスト4",[2]点数換算表!$D$18,IF(AF190="ベスト8",[2]点数換算表!$E$18,[2]点数換算表!$F$18)))))</f>
        <v>0</v>
      </c>
      <c r="AH190" s="15"/>
      <c r="AI190" s="13">
        <f>IF(AH190="",0,IF(AH190="優勝",[2]点数換算表!$B$19,IF(AH190="準優勝",[2]点数換算表!$C$19,IF(AH190="ベスト4",[2]点数換算表!$D$19,IF(AH190="ベスト8",[2]点数換算表!$E$19,[2]点数換算表!$F$19)))))</f>
        <v>0</v>
      </c>
    </row>
    <row r="191" spans="1:35">
      <c r="A191" s="13">
        <v>188</v>
      </c>
      <c r="B191" s="24" t="s">
        <v>582</v>
      </c>
      <c r="C191" s="24" t="s">
        <v>555</v>
      </c>
      <c r="D191" s="24">
        <v>2</v>
      </c>
      <c r="E191" s="18" t="s">
        <v>179</v>
      </c>
      <c r="F191" s="27" t="s">
        <v>540</v>
      </c>
      <c r="G191" s="13">
        <f t="shared" si="4"/>
        <v>20</v>
      </c>
      <c r="H191" s="15"/>
      <c r="I191" s="13">
        <f>IF(H191="",0,IF(H191="優勝",[2]点数換算表!$B$2,IF(H191="準優勝",[2]点数換算表!$C$2,IF(H191="ベスト4",[2]点数換算表!$D$2,[2]点数換算表!$E$2))))</f>
        <v>0</v>
      </c>
      <c r="J191" s="15"/>
      <c r="K191" s="13">
        <f>IF(J191="",0,IF(J191="優勝",[2]点数換算表!$B$3,IF(J191="準優勝",[2]点数換算表!$C$3,IF(J191="ベスト4",[2]点数換算表!$D$3,[2]点数換算表!$E$3))))</f>
        <v>0</v>
      </c>
      <c r="L191" s="24" t="s">
        <v>7</v>
      </c>
      <c r="M191" s="13">
        <f>IF(L191="",0,IF(L191="優勝",[2]点数換算表!$B$4,IF(L191="準優勝",[2]点数換算表!$C$4,IF(L191="ベスト4",[2]点数換算表!$D$4,IF(L191="ベスト8",[2]点数換算表!$E$4,IF(L191="ベスト16",[2]点数換算表!$F$4,""))))))</f>
        <v>20</v>
      </c>
      <c r="N191" s="24"/>
      <c r="O191" s="13">
        <f>IF(N191="",0,IF(N191="優勝",[2]点数換算表!$B$5,IF(N191="準優勝",[2]点数換算表!$C$5,IF(N191="ベスト4",[2]点数換算表!$D$5,IF(N191="ベスト8",[2]点数換算表!$E$5,IF(N191="ベスト16",[2]点数換算表!$F$5,IF(N191="ベスト32",[2]点数換算表!$G$5,"")))))))</f>
        <v>0</v>
      </c>
      <c r="P191" s="24"/>
      <c r="Q191" s="13">
        <f>IF(P191="",0,IF(P191="優勝",[2]点数換算表!$B$6,IF(P191="準優勝",[2]点数換算表!$C$6,IF(P191="ベスト4",[2]点数換算表!$D$6,IF(P191="ベスト8",[2]点数換算表!$E$6,IF(P191="ベスト16",[2]点数換算表!$F$6,IF(P191="ベスト32",[2]点数換算表!$G$6,"")))))))</f>
        <v>0</v>
      </c>
      <c r="R191" s="15"/>
      <c r="S191" s="13">
        <f>IF(R191="",0,IF(R191="優勝",[2]点数換算表!$B$7,IF(R191="準優勝",[2]点数換算表!$C$7,IF(R191="ベスト4",[2]点数換算表!$D$7,IF(R191="ベスト8",[2]点数換算表!$E$7,[2]点数換算表!$F$7)))))</f>
        <v>0</v>
      </c>
      <c r="T191" s="15"/>
      <c r="U191" s="13">
        <f>IF(T191="",0,IF(T191="優勝",[2]点数換算表!$B$8,IF(T191="準優勝",[2]点数換算表!$C$8,IF(T191="ベスト4",[2]点数換算表!$D$8,IF(T191="ベスト8",[2]点数換算表!$E$8,[2]点数換算表!$F$8)))))</f>
        <v>0</v>
      </c>
      <c r="V191" s="15"/>
      <c r="W191" s="13">
        <f>IF(V191="",0,IF(V191="優勝",[2]点数換算表!$B$13,IF(V191="準優勝",[2]点数換算表!$C$13,IF(V191="ベスト4",[2]点数換算表!$D$13,[2]点数換算表!$E$13))))</f>
        <v>0</v>
      </c>
      <c r="X191" s="15"/>
      <c r="Y191" s="13">
        <f>IF(X191="",0,IF(X191="優勝",[2]点数換算表!$B$14,IF(X191="準優勝",[2]点数換算表!$C$14,IF(X191="ベスト4",[2]点数換算表!$D$14,[2]点数換算表!$E$14))))</f>
        <v>0</v>
      </c>
      <c r="Z191" s="24"/>
      <c r="AA191" s="13">
        <f>IF(Z191="",0,IF(Z191="優勝",[2]点数換算表!$B$15,IF(Z191="準優勝",[2]点数換算表!$C$15,IF(Z191="ベスト4",[2]点数換算表!$D$15,IF(Z191="ベスト8",[2]点数換算表!$E$15,IF(Z191="ベスト16",[2]点数換算表!$F$15,""))))))</f>
        <v>0</v>
      </c>
      <c r="AB191" s="24"/>
      <c r="AC191" s="13">
        <f>IF(AB191="",0,IF(AB191="優勝",[2]点数換算表!$B$16,IF(AB191="準優勝",[2]点数換算表!$C$16,IF(AB191="ベスト4",[2]点数換算表!$D$16,IF(AB191="ベスト8",[2]点数換算表!$E$16,IF(AB191="ベスト16",[2]点数換算表!$F$16,IF(AB191="ベスト32",[2]点数換算表!$G$16,"")))))))</f>
        <v>0</v>
      </c>
      <c r="AD191" s="24"/>
      <c r="AE191" s="13">
        <f>IF(AD191="",0,IF(AD191="優勝",[2]点数換算表!$B$17,IF(AD191="準優勝",[2]点数換算表!$C$17,IF(AD191="ベスト4",[2]点数換算表!$D$17,IF(AD191="ベスト8",[2]点数換算表!$E$17,IF(AD191="ベスト16",[2]点数換算表!$F$17,IF(AD191="ベスト32",[2]点数換算表!$G$17,"")))))))</f>
        <v>0</v>
      </c>
      <c r="AF191" s="15"/>
      <c r="AG191" s="13">
        <f>IF(AF191="",0,IF(AF191="優勝",[2]点数換算表!$B$18,IF(AF191="準優勝",[2]点数換算表!$C$18,IF(AF191="ベスト4",[2]点数換算表!$D$18,IF(AF191="ベスト8",[2]点数換算表!$E$18,[2]点数換算表!$F$18)))))</f>
        <v>0</v>
      </c>
      <c r="AH191" s="15"/>
      <c r="AI191" s="13">
        <f>IF(AH191="",0,IF(AH191="優勝",[2]点数換算表!$B$19,IF(AH191="準優勝",[2]点数換算表!$C$19,IF(AH191="ベスト4",[2]点数換算表!$D$19,IF(AH191="ベスト8",[2]点数換算表!$E$19,[2]点数換算表!$F$19)))))</f>
        <v>0</v>
      </c>
    </row>
    <row r="192" spans="1:35">
      <c r="A192" s="13">
        <v>189</v>
      </c>
      <c r="B192" s="24" t="s">
        <v>583</v>
      </c>
      <c r="C192" s="24" t="s">
        <v>555</v>
      </c>
      <c r="D192" s="24">
        <v>2</v>
      </c>
      <c r="E192" s="18" t="s">
        <v>179</v>
      </c>
      <c r="F192" s="27" t="s">
        <v>540</v>
      </c>
      <c r="G192" s="13">
        <f t="shared" si="4"/>
        <v>20</v>
      </c>
      <c r="H192" s="15"/>
      <c r="I192" s="13">
        <f>IF(H192="",0,IF(H192="優勝",[2]点数換算表!$B$2,IF(H192="準優勝",[2]点数換算表!$C$2,IF(H192="ベスト4",[2]点数換算表!$D$2,[2]点数換算表!$E$2))))</f>
        <v>0</v>
      </c>
      <c r="J192" s="15"/>
      <c r="K192" s="13">
        <f>IF(J192="",0,IF(J192="優勝",[2]点数換算表!$B$3,IF(J192="準優勝",[2]点数換算表!$C$3,IF(J192="ベスト4",[2]点数換算表!$D$3,[2]点数換算表!$E$3))))</f>
        <v>0</v>
      </c>
      <c r="L192" s="24" t="s">
        <v>7</v>
      </c>
      <c r="M192" s="13">
        <f>IF(L192="",0,IF(L192="優勝",[2]点数換算表!$B$4,IF(L192="準優勝",[2]点数換算表!$C$4,IF(L192="ベスト4",[2]点数換算表!$D$4,IF(L192="ベスト8",[2]点数換算表!$E$4,IF(L192="ベスト16",[2]点数換算表!$F$4,""))))))</f>
        <v>20</v>
      </c>
      <c r="N192" s="24"/>
      <c r="O192" s="13">
        <f>IF(N192="",0,IF(N192="優勝",[2]点数換算表!$B$5,IF(N192="準優勝",[2]点数換算表!$C$5,IF(N192="ベスト4",[2]点数換算表!$D$5,IF(N192="ベスト8",[2]点数換算表!$E$5,IF(N192="ベスト16",[2]点数換算表!$F$5,IF(N192="ベスト32",[2]点数換算表!$G$5,"")))))))</f>
        <v>0</v>
      </c>
      <c r="P192" s="24"/>
      <c r="Q192" s="13">
        <f>IF(P192="",0,IF(P192="優勝",[2]点数換算表!$B$6,IF(P192="準優勝",[2]点数換算表!$C$6,IF(P192="ベスト4",[2]点数換算表!$D$6,IF(P192="ベスト8",[2]点数換算表!$E$6,IF(P192="ベスト16",[2]点数換算表!$F$6,IF(P192="ベスト32",[2]点数換算表!$G$6,"")))))))</f>
        <v>0</v>
      </c>
      <c r="R192" s="15"/>
      <c r="S192" s="13">
        <f>IF(R192="",0,IF(R192="優勝",[2]点数換算表!$B$7,IF(R192="準優勝",[2]点数換算表!$C$7,IF(R192="ベスト4",[2]点数換算表!$D$7,IF(R192="ベスト8",[2]点数換算表!$E$7,[2]点数換算表!$F$7)))))</f>
        <v>0</v>
      </c>
      <c r="T192" s="15"/>
      <c r="U192" s="13">
        <f>IF(T192="",0,IF(T192="優勝",[2]点数換算表!$B$8,IF(T192="準優勝",[2]点数換算表!$C$8,IF(T192="ベスト4",[2]点数換算表!$D$8,IF(T192="ベスト8",[2]点数換算表!$E$8,[2]点数換算表!$F$8)))))</f>
        <v>0</v>
      </c>
      <c r="V192" s="15"/>
      <c r="W192" s="13">
        <f>IF(V192="",0,IF(V192="優勝",[2]点数換算表!$B$13,IF(V192="準優勝",[2]点数換算表!$C$13,IF(V192="ベスト4",[2]点数換算表!$D$13,[2]点数換算表!$E$13))))</f>
        <v>0</v>
      </c>
      <c r="X192" s="15"/>
      <c r="Y192" s="13">
        <f>IF(X192="",0,IF(X192="優勝",[2]点数換算表!$B$14,IF(X192="準優勝",[2]点数換算表!$C$14,IF(X192="ベスト4",[2]点数換算表!$D$14,[2]点数換算表!$E$14))))</f>
        <v>0</v>
      </c>
      <c r="Z192" s="24"/>
      <c r="AA192" s="13">
        <f>IF(Z192="",0,IF(Z192="優勝",[2]点数換算表!$B$15,IF(Z192="準優勝",[2]点数換算表!$C$15,IF(Z192="ベスト4",[2]点数換算表!$D$15,IF(Z192="ベスト8",[2]点数換算表!$E$15,IF(Z192="ベスト16",[2]点数換算表!$F$15,""))))))</f>
        <v>0</v>
      </c>
      <c r="AB192" s="24"/>
      <c r="AC192" s="13">
        <f>IF(AB192="",0,IF(AB192="優勝",[2]点数換算表!$B$16,IF(AB192="準優勝",[2]点数換算表!$C$16,IF(AB192="ベスト4",[2]点数換算表!$D$16,IF(AB192="ベスト8",[2]点数換算表!$E$16,IF(AB192="ベスト16",[2]点数換算表!$F$16,IF(AB192="ベスト32",[2]点数換算表!$G$16,"")))))))</f>
        <v>0</v>
      </c>
      <c r="AD192" s="24"/>
      <c r="AE192" s="13">
        <f>IF(AD192="",0,IF(AD192="優勝",[2]点数換算表!$B$17,IF(AD192="準優勝",[2]点数換算表!$C$17,IF(AD192="ベスト4",[2]点数換算表!$D$17,IF(AD192="ベスト8",[2]点数換算表!$E$17,IF(AD192="ベスト16",[2]点数換算表!$F$17,IF(AD192="ベスト32",[2]点数換算表!$G$17,"")))))))</f>
        <v>0</v>
      </c>
      <c r="AF192" s="15"/>
      <c r="AG192" s="13">
        <f>IF(AF192="",0,IF(AF192="優勝",[2]点数換算表!$B$18,IF(AF192="準優勝",[2]点数換算表!$C$18,IF(AF192="ベスト4",[2]点数換算表!$D$18,IF(AF192="ベスト8",[2]点数換算表!$E$18,[2]点数換算表!$F$18)))))</f>
        <v>0</v>
      </c>
      <c r="AH192" s="15"/>
      <c r="AI192" s="13">
        <f>IF(AH192="",0,IF(AH192="優勝",[2]点数換算表!$B$19,IF(AH192="準優勝",[2]点数換算表!$C$19,IF(AH192="ベスト4",[2]点数換算表!$D$19,IF(AH192="ベスト8",[2]点数換算表!$E$19,[2]点数換算表!$F$19)))))</f>
        <v>0</v>
      </c>
    </row>
    <row r="193" spans="1:35">
      <c r="A193" s="13">
        <v>190</v>
      </c>
      <c r="B193" s="24" t="s">
        <v>585</v>
      </c>
      <c r="C193" s="24" t="s">
        <v>584</v>
      </c>
      <c r="D193" s="24">
        <v>1</v>
      </c>
      <c r="E193" s="18" t="s">
        <v>179</v>
      </c>
      <c r="F193" s="27" t="s">
        <v>540</v>
      </c>
      <c r="G193" s="13">
        <f t="shared" si="4"/>
        <v>20</v>
      </c>
      <c r="H193" s="15"/>
      <c r="I193" s="13">
        <f>IF(H193="",0,IF(H193="優勝",[2]点数換算表!$B$2,IF(H193="準優勝",[2]点数換算表!$C$2,IF(H193="ベスト4",[2]点数換算表!$D$2,[2]点数換算表!$E$2))))</f>
        <v>0</v>
      </c>
      <c r="J193" s="15"/>
      <c r="K193" s="13">
        <f>IF(J193="",0,IF(J193="優勝",[2]点数換算表!$B$3,IF(J193="準優勝",[2]点数換算表!$C$3,IF(J193="ベスト4",[2]点数換算表!$D$3,[2]点数換算表!$E$3))))</f>
        <v>0</v>
      </c>
      <c r="L193" s="24" t="s">
        <v>7</v>
      </c>
      <c r="M193" s="13">
        <f>IF(L193="",0,IF(L193="優勝",[2]点数換算表!$B$4,IF(L193="準優勝",[2]点数換算表!$C$4,IF(L193="ベスト4",[2]点数換算表!$D$4,IF(L193="ベスト8",[2]点数換算表!$E$4,IF(L193="ベスト16",[2]点数換算表!$F$4,""))))))</f>
        <v>20</v>
      </c>
      <c r="N193" s="24"/>
      <c r="O193" s="13">
        <f>IF(N193="",0,IF(N193="優勝",[2]点数換算表!$B$5,IF(N193="準優勝",[2]点数換算表!$C$5,IF(N193="ベスト4",[2]点数換算表!$D$5,IF(N193="ベスト8",[2]点数換算表!$E$5,IF(N193="ベスト16",[2]点数換算表!$F$5,IF(N193="ベスト32",[2]点数換算表!$G$5,"")))))))</f>
        <v>0</v>
      </c>
      <c r="P193" s="24"/>
      <c r="Q193" s="13">
        <f>IF(P193="",0,IF(P193="優勝",[2]点数換算表!$B$6,IF(P193="準優勝",[2]点数換算表!$C$6,IF(P193="ベスト4",[2]点数換算表!$D$6,IF(P193="ベスト8",[2]点数換算表!$E$6,IF(P193="ベスト16",[2]点数換算表!$F$6,IF(P193="ベスト32",[2]点数換算表!$G$6,"")))))))</f>
        <v>0</v>
      </c>
      <c r="R193" s="15"/>
      <c r="S193" s="13">
        <f>IF(R193="",0,IF(R193="優勝",[2]点数換算表!$B$7,IF(R193="準優勝",[2]点数換算表!$C$7,IF(R193="ベスト4",[2]点数換算表!$D$7,IF(R193="ベスト8",[2]点数換算表!$E$7,[2]点数換算表!$F$7)))))</f>
        <v>0</v>
      </c>
      <c r="T193" s="15"/>
      <c r="U193" s="13">
        <f>IF(T193="",0,IF(T193="優勝",[2]点数換算表!$B$8,IF(T193="準優勝",[2]点数換算表!$C$8,IF(T193="ベスト4",[2]点数換算表!$D$8,IF(T193="ベスト8",[2]点数換算表!$E$8,[2]点数換算表!$F$8)))))</f>
        <v>0</v>
      </c>
      <c r="V193" s="15"/>
      <c r="W193" s="13">
        <f>IF(V193="",0,IF(V193="優勝",[2]点数換算表!$B$13,IF(V193="準優勝",[2]点数換算表!$C$13,IF(V193="ベスト4",[2]点数換算表!$D$13,[2]点数換算表!$E$13))))</f>
        <v>0</v>
      </c>
      <c r="X193" s="15"/>
      <c r="Y193" s="13">
        <f>IF(X193="",0,IF(X193="優勝",[2]点数換算表!$B$14,IF(X193="準優勝",[2]点数換算表!$C$14,IF(X193="ベスト4",[2]点数換算表!$D$14,[2]点数換算表!$E$14))))</f>
        <v>0</v>
      </c>
      <c r="Z193" s="24"/>
      <c r="AA193" s="13">
        <f>IF(Z193="",0,IF(Z193="優勝",[2]点数換算表!$B$15,IF(Z193="準優勝",[2]点数換算表!$C$15,IF(Z193="ベスト4",[2]点数換算表!$D$15,IF(Z193="ベスト8",[2]点数換算表!$E$15,IF(Z193="ベスト16",[2]点数換算表!$F$15,""))))))</f>
        <v>0</v>
      </c>
      <c r="AB193" s="24"/>
      <c r="AC193" s="13">
        <f>IF(AB193="",0,IF(AB193="優勝",[2]点数換算表!$B$16,IF(AB193="準優勝",[2]点数換算表!$C$16,IF(AB193="ベスト4",[2]点数換算表!$D$16,IF(AB193="ベスト8",[2]点数換算表!$E$16,IF(AB193="ベスト16",[2]点数換算表!$F$16,IF(AB193="ベスト32",[2]点数換算表!$G$16,"")))))))</f>
        <v>0</v>
      </c>
      <c r="AD193" s="24"/>
      <c r="AE193" s="13">
        <f>IF(AD193="",0,IF(AD193="優勝",[2]点数換算表!$B$17,IF(AD193="準優勝",[2]点数換算表!$C$17,IF(AD193="ベスト4",[2]点数換算表!$D$17,IF(AD193="ベスト8",[2]点数換算表!$E$17,IF(AD193="ベスト16",[2]点数換算表!$F$17,IF(AD193="ベスト32",[2]点数換算表!$G$17,"")))))))</f>
        <v>0</v>
      </c>
      <c r="AF193" s="15"/>
      <c r="AG193" s="13">
        <f>IF(AF193="",0,IF(AF193="優勝",[2]点数換算表!$B$18,IF(AF193="準優勝",[2]点数換算表!$C$18,IF(AF193="ベスト4",[2]点数換算表!$D$18,IF(AF193="ベスト8",[2]点数換算表!$E$18,[2]点数換算表!$F$18)))))</f>
        <v>0</v>
      </c>
      <c r="AH193" s="15"/>
      <c r="AI193" s="13">
        <f>IF(AH193="",0,IF(AH193="優勝",[2]点数換算表!$B$19,IF(AH193="準優勝",[2]点数換算表!$C$19,IF(AH193="ベスト4",[2]点数換算表!$D$19,IF(AH193="ベスト8",[2]点数換算表!$E$19,[2]点数換算表!$F$19)))))</f>
        <v>0</v>
      </c>
    </row>
    <row r="194" spans="1:35">
      <c r="A194" s="13">
        <v>191</v>
      </c>
      <c r="B194" s="24" t="s">
        <v>586</v>
      </c>
      <c r="C194" s="24" t="s">
        <v>587</v>
      </c>
      <c r="D194" s="24">
        <v>1</v>
      </c>
      <c r="E194" s="18" t="s">
        <v>179</v>
      </c>
      <c r="F194" s="27" t="s">
        <v>540</v>
      </c>
      <c r="G194" s="13">
        <f t="shared" si="4"/>
        <v>20</v>
      </c>
      <c r="H194" s="15"/>
      <c r="I194" s="13">
        <f>IF(H194="",0,IF(H194="優勝",[2]点数換算表!$B$2,IF(H194="準優勝",[2]点数換算表!$C$2,IF(H194="ベスト4",[2]点数換算表!$D$2,[2]点数換算表!$E$2))))</f>
        <v>0</v>
      </c>
      <c r="J194" s="15"/>
      <c r="K194" s="13">
        <f>IF(J194="",0,IF(J194="優勝",[2]点数換算表!$B$3,IF(J194="準優勝",[2]点数換算表!$C$3,IF(J194="ベスト4",[2]点数換算表!$D$3,[2]点数換算表!$E$3))))</f>
        <v>0</v>
      </c>
      <c r="L194" s="24" t="s">
        <v>7</v>
      </c>
      <c r="M194" s="13">
        <f>IF(L194="",0,IF(L194="優勝",[2]点数換算表!$B$4,IF(L194="準優勝",[2]点数換算表!$C$4,IF(L194="ベスト4",[2]点数換算表!$D$4,IF(L194="ベスト8",[2]点数換算表!$E$4,IF(L194="ベスト16",[2]点数換算表!$F$4,""))))))</f>
        <v>20</v>
      </c>
      <c r="N194" s="24"/>
      <c r="O194" s="13">
        <f>IF(N194="",0,IF(N194="優勝",[2]点数換算表!$B$5,IF(N194="準優勝",[2]点数換算表!$C$5,IF(N194="ベスト4",[2]点数換算表!$D$5,IF(N194="ベスト8",[2]点数換算表!$E$5,IF(N194="ベスト16",[2]点数換算表!$F$5,IF(N194="ベスト32",[2]点数換算表!$G$5,"")))))))</f>
        <v>0</v>
      </c>
      <c r="P194" s="24"/>
      <c r="Q194" s="13">
        <f>IF(P194="",0,IF(P194="優勝",[2]点数換算表!$B$6,IF(P194="準優勝",[2]点数換算表!$C$6,IF(P194="ベスト4",[2]点数換算表!$D$6,IF(P194="ベスト8",[2]点数換算表!$E$6,IF(P194="ベスト16",[2]点数換算表!$F$6,IF(P194="ベスト32",[2]点数換算表!$G$6,"")))))))</f>
        <v>0</v>
      </c>
      <c r="R194" s="15"/>
      <c r="S194" s="13">
        <f>IF(R194="",0,IF(R194="優勝",[2]点数換算表!$B$7,IF(R194="準優勝",[2]点数換算表!$C$7,IF(R194="ベスト4",[2]点数換算表!$D$7,IF(R194="ベスト8",[2]点数換算表!$E$7,[2]点数換算表!$F$7)))))</f>
        <v>0</v>
      </c>
      <c r="T194" s="15"/>
      <c r="U194" s="13">
        <f>IF(T194="",0,IF(T194="優勝",[2]点数換算表!$B$8,IF(T194="準優勝",[2]点数換算表!$C$8,IF(T194="ベスト4",[2]点数換算表!$D$8,IF(T194="ベスト8",[2]点数換算表!$E$8,[2]点数換算表!$F$8)))))</f>
        <v>0</v>
      </c>
      <c r="V194" s="15"/>
      <c r="W194" s="13">
        <f>IF(V194="",0,IF(V194="優勝",[2]点数換算表!$B$13,IF(V194="準優勝",[2]点数換算表!$C$13,IF(V194="ベスト4",[2]点数換算表!$D$13,[2]点数換算表!$E$13))))</f>
        <v>0</v>
      </c>
      <c r="X194" s="15"/>
      <c r="Y194" s="13">
        <f>IF(X194="",0,IF(X194="優勝",[2]点数換算表!$B$14,IF(X194="準優勝",[2]点数換算表!$C$14,IF(X194="ベスト4",[2]点数換算表!$D$14,[2]点数換算表!$E$14))))</f>
        <v>0</v>
      </c>
      <c r="Z194" s="24"/>
      <c r="AA194" s="13">
        <f>IF(Z194="",0,IF(Z194="優勝",[2]点数換算表!$B$15,IF(Z194="準優勝",[2]点数換算表!$C$15,IF(Z194="ベスト4",[2]点数換算表!$D$15,IF(Z194="ベスト8",[2]点数換算表!$E$15,IF(Z194="ベスト16",[2]点数換算表!$F$15,""))))))</f>
        <v>0</v>
      </c>
      <c r="AB194" s="24"/>
      <c r="AC194" s="13">
        <f>IF(AB194="",0,IF(AB194="優勝",[2]点数換算表!$B$16,IF(AB194="準優勝",[2]点数換算表!$C$16,IF(AB194="ベスト4",[2]点数換算表!$D$16,IF(AB194="ベスト8",[2]点数換算表!$E$16,IF(AB194="ベスト16",[2]点数換算表!$F$16,IF(AB194="ベスト32",[2]点数換算表!$G$16,"")))))))</f>
        <v>0</v>
      </c>
      <c r="AD194" s="24"/>
      <c r="AE194" s="13">
        <f>IF(AD194="",0,IF(AD194="優勝",[2]点数換算表!$B$17,IF(AD194="準優勝",[2]点数換算表!$C$17,IF(AD194="ベスト4",[2]点数換算表!$D$17,IF(AD194="ベスト8",[2]点数換算表!$E$17,IF(AD194="ベスト16",[2]点数換算表!$F$17,IF(AD194="ベスト32",[2]点数換算表!$G$17,"")))))))</f>
        <v>0</v>
      </c>
      <c r="AF194" s="15"/>
      <c r="AG194" s="13">
        <f>IF(AF194="",0,IF(AF194="優勝",[2]点数換算表!$B$18,IF(AF194="準優勝",[2]点数換算表!$C$18,IF(AF194="ベスト4",[2]点数換算表!$D$18,IF(AF194="ベスト8",[2]点数換算表!$E$18,[2]点数換算表!$F$18)))))</f>
        <v>0</v>
      </c>
      <c r="AH194" s="15"/>
      <c r="AI194" s="13">
        <f>IF(AH194="",0,IF(AH194="優勝",[2]点数換算表!$B$19,IF(AH194="準優勝",[2]点数換算表!$C$19,IF(AH194="ベスト4",[2]点数換算表!$D$19,IF(AH194="ベスト8",[2]点数換算表!$E$19,[2]点数換算表!$F$19)))))</f>
        <v>0</v>
      </c>
    </row>
    <row r="195" spans="1:35">
      <c r="A195" s="13">
        <v>192</v>
      </c>
      <c r="B195" s="24" t="s">
        <v>588</v>
      </c>
      <c r="C195" s="24" t="s">
        <v>587</v>
      </c>
      <c r="D195" s="24">
        <v>1</v>
      </c>
      <c r="E195" s="18" t="s">
        <v>179</v>
      </c>
      <c r="F195" s="27" t="s">
        <v>540</v>
      </c>
      <c r="G195" s="13">
        <f t="shared" si="4"/>
        <v>20</v>
      </c>
      <c r="H195" s="15"/>
      <c r="I195" s="13">
        <f>IF(H195="",0,IF(H195="優勝",[2]点数換算表!$B$2,IF(H195="準優勝",[2]点数換算表!$C$2,IF(H195="ベスト4",[2]点数換算表!$D$2,[2]点数換算表!$E$2))))</f>
        <v>0</v>
      </c>
      <c r="J195" s="15"/>
      <c r="K195" s="13">
        <f>IF(J195="",0,IF(J195="優勝",[2]点数換算表!$B$3,IF(J195="準優勝",[2]点数換算表!$C$3,IF(J195="ベスト4",[2]点数換算表!$D$3,[2]点数換算表!$E$3))))</f>
        <v>0</v>
      </c>
      <c r="L195" s="24" t="s">
        <v>7</v>
      </c>
      <c r="M195" s="13">
        <f>IF(L195="",0,IF(L195="優勝",[2]点数換算表!$B$4,IF(L195="準優勝",[2]点数換算表!$C$4,IF(L195="ベスト4",[2]点数換算表!$D$4,IF(L195="ベスト8",[2]点数換算表!$E$4,IF(L195="ベスト16",[2]点数換算表!$F$4,""))))))</f>
        <v>20</v>
      </c>
      <c r="N195" s="24"/>
      <c r="O195" s="13">
        <f>IF(N195="",0,IF(N195="優勝",[2]点数換算表!$B$5,IF(N195="準優勝",[2]点数換算表!$C$5,IF(N195="ベスト4",[2]点数換算表!$D$5,IF(N195="ベスト8",[2]点数換算表!$E$5,IF(N195="ベスト16",[2]点数換算表!$F$5,IF(N195="ベスト32",[2]点数換算表!$G$5,"")))))))</f>
        <v>0</v>
      </c>
      <c r="P195" s="24"/>
      <c r="Q195" s="13">
        <f>IF(P195="",0,IF(P195="優勝",[2]点数換算表!$B$6,IF(P195="準優勝",[2]点数換算表!$C$6,IF(P195="ベスト4",[2]点数換算表!$D$6,IF(P195="ベスト8",[2]点数換算表!$E$6,IF(P195="ベスト16",[2]点数換算表!$F$6,IF(P195="ベスト32",[2]点数換算表!$G$6,"")))))))</f>
        <v>0</v>
      </c>
      <c r="R195" s="15"/>
      <c r="S195" s="13">
        <f>IF(R195="",0,IF(R195="優勝",[2]点数換算表!$B$7,IF(R195="準優勝",[2]点数換算表!$C$7,IF(R195="ベスト4",[2]点数換算表!$D$7,IF(R195="ベスト8",[2]点数換算表!$E$7,[2]点数換算表!$F$7)))))</f>
        <v>0</v>
      </c>
      <c r="T195" s="15"/>
      <c r="U195" s="13">
        <f>IF(T195="",0,IF(T195="優勝",[2]点数換算表!$B$8,IF(T195="準優勝",[2]点数換算表!$C$8,IF(T195="ベスト4",[2]点数換算表!$D$8,IF(T195="ベスト8",[2]点数換算表!$E$8,[2]点数換算表!$F$8)))))</f>
        <v>0</v>
      </c>
      <c r="V195" s="15"/>
      <c r="W195" s="13">
        <f>IF(V195="",0,IF(V195="優勝",[2]点数換算表!$B$13,IF(V195="準優勝",[2]点数換算表!$C$13,IF(V195="ベスト4",[2]点数換算表!$D$13,[2]点数換算表!$E$13))))</f>
        <v>0</v>
      </c>
      <c r="X195" s="15"/>
      <c r="Y195" s="13">
        <f>IF(X195="",0,IF(X195="優勝",[2]点数換算表!$B$14,IF(X195="準優勝",[2]点数換算表!$C$14,IF(X195="ベスト4",[2]点数換算表!$D$14,[2]点数換算表!$E$14))))</f>
        <v>0</v>
      </c>
      <c r="Z195" s="24"/>
      <c r="AA195" s="13">
        <f>IF(Z195="",0,IF(Z195="優勝",[2]点数換算表!$B$15,IF(Z195="準優勝",[2]点数換算表!$C$15,IF(Z195="ベスト4",[2]点数換算表!$D$15,IF(Z195="ベスト8",[2]点数換算表!$E$15,IF(Z195="ベスト16",[2]点数換算表!$F$15,""))))))</f>
        <v>0</v>
      </c>
      <c r="AB195" s="24"/>
      <c r="AC195" s="13">
        <f>IF(AB195="",0,IF(AB195="優勝",[2]点数換算表!$B$16,IF(AB195="準優勝",[2]点数換算表!$C$16,IF(AB195="ベスト4",[2]点数換算表!$D$16,IF(AB195="ベスト8",[2]点数換算表!$E$16,IF(AB195="ベスト16",[2]点数換算表!$F$16,IF(AB195="ベスト32",[2]点数換算表!$G$16,"")))))))</f>
        <v>0</v>
      </c>
      <c r="AD195" s="24"/>
      <c r="AE195" s="13">
        <f>IF(AD195="",0,IF(AD195="優勝",[2]点数換算表!$B$17,IF(AD195="準優勝",[2]点数換算表!$C$17,IF(AD195="ベスト4",[2]点数換算表!$D$17,IF(AD195="ベスト8",[2]点数換算表!$E$17,IF(AD195="ベスト16",[2]点数換算表!$F$17,IF(AD195="ベスト32",[2]点数換算表!$G$17,"")))))))</f>
        <v>0</v>
      </c>
      <c r="AF195" s="15"/>
      <c r="AG195" s="13">
        <f>IF(AF195="",0,IF(AF195="優勝",[2]点数換算表!$B$18,IF(AF195="準優勝",[2]点数換算表!$C$18,IF(AF195="ベスト4",[2]点数換算表!$D$18,IF(AF195="ベスト8",[2]点数換算表!$E$18,[2]点数換算表!$F$18)))))</f>
        <v>0</v>
      </c>
      <c r="AH195" s="15"/>
      <c r="AI195" s="13">
        <f>IF(AH195="",0,IF(AH195="優勝",[2]点数換算表!$B$19,IF(AH195="準優勝",[2]点数換算表!$C$19,IF(AH195="ベスト4",[2]点数換算表!$D$19,IF(AH195="ベスト8",[2]点数換算表!$E$19,[2]点数換算表!$F$19)))))</f>
        <v>0</v>
      </c>
    </row>
    <row r="196" spans="1:35">
      <c r="A196" s="13">
        <v>193</v>
      </c>
      <c r="B196" s="24" t="s">
        <v>323</v>
      </c>
      <c r="C196" s="24" t="s">
        <v>288</v>
      </c>
      <c r="D196" s="24">
        <v>3</v>
      </c>
      <c r="E196" s="20" t="s">
        <v>289</v>
      </c>
      <c r="F196" s="27" t="s">
        <v>540</v>
      </c>
      <c r="G196" s="13">
        <f t="shared" si="4"/>
        <v>20</v>
      </c>
      <c r="H196" s="15"/>
      <c r="I196" s="13">
        <f>IF(H196="",0,IF(H196="優勝",[2]点数換算表!$B$2,IF(H196="準優勝",[2]点数換算表!$C$2,IF(H196="ベスト4",[2]点数換算表!$D$2,[2]点数換算表!$E$2))))</f>
        <v>0</v>
      </c>
      <c r="J196" s="15"/>
      <c r="K196" s="13">
        <f>IF(J196="",0,IF(J196="優勝",[2]点数換算表!$B$3,IF(J196="準優勝",[2]点数換算表!$C$3,IF(J196="ベスト4",[2]点数換算表!$D$3,[2]点数換算表!$E$3))))</f>
        <v>0</v>
      </c>
      <c r="L196" s="24" t="s">
        <v>7</v>
      </c>
      <c r="M196" s="13">
        <f>IF(L196="",0,IF(L196="優勝",[2]点数換算表!$B$4,IF(L196="準優勝",[2]点数換算表!$C$4,IF(L196="ベスト4",[2]点数換算表!$D$4,IF(L196="ベスト8",[2]点数換算表!$E$4,IF(L196="ベスト16",[2]点数換算表!$F$4,""))))))</f>
        <v>20</v>
      </c>
      <c r="N196" s="24"/>
      <c r="O196" s="13">
        <f>IF(N196="",0,IF(N196="優勝",[2]点数換算表!$B$5,IF(N196="準優勝",[2]点数換算表!$C$5,IF(N196="ベスト4",[2]点数換算表!$D$5,IF(N196="ベスト8",[2]点数換算表!$E$5,IF(N196="ベスト16",[2]点数換算表!$F$5,IF(N196="ベスト32",[2]点数換算表!$G$5,"")))))))</f>
        <v>0</v>
      </c>
      <c r="P196" s="24"/>
      <c r="Q196" s="13">
        <f>IF(P196="",0,IF(P196="優勝",[2]点数換算表!$B$6,IF(P196="準優勝",[2]点数換算表!$C$6,IF(P196="ベスト4",[2]点数換算表!$D$6,IF(P196="ベスト8",[2]点数換算表!$E$6,IF(P196="ベスト16",[2]点数換算表!$F$6,IF(P196="ベスト32",[2]点数換算表!$G$6,"")))))))</f>
        <v>0</v>
      </c>
      <c r="R196" s="15"/>
      <c r="S196" s="13">
        <f>IF(R196="",0,IF(R196="優勝",[2]点数換算表!$B$7,IF(R196="準優勝",[2]点数換算表!$C$7,IF(R196="ベスト4",[2]点数換算表!$D$7,IF(R196="ベスト8",[2]点数換算表!$E$7,[2]点数換算表!$F$7)))))</f>
        <v>0</v>
      </c>
      <c r="T196" s="15"/>
      <c r="U196" s="13">
        <f>IF(T196="",0,IF(T196="優勝",[2]点数換算表!$B$8,IF(T196="準優勝",[2]点数換算表!$C$8,IF(T196="ベスト4",[2]点数換算表!$D$8,IF(T196="ベスト8",[2]点数換算表!$E$8,[2]点数換算表!$F$8)))))</f>
        <v>0</v>
      </c>
      <c r="V196" s="15"/>
      <c r="W196" s="13">
        <f>IF(V196="",0,IF(V196="優勝",[2]点数換算表!$B$13,IF(V196="準優勝",[2]点数換算表!$C$13,IF(V196="ベスト4",[2]点数換算表!$D$13,[2]点数換算表!$E$13))))</f>
        <v>0</v>
      </c>
      <c r="X196" s="15"/>
      <c r="Y196" s="13">
        <f>IF(X196="",0,IF(X196="優勝",[2]点数換算表!$B$14,IF(X196="準優勝",[2]点数換算表!$C$14,IF(X196="ベスト4",[2]点数換算表!$D$14,[2]点数換算表!$E$14))))</f>
        <v>0</v>
      </c>
      <c r="Z196" s="24"/>
      <c r="AA196" s="13">
        <f>IF(Z196="",0,IF(Z196="優勝",[2]点数換算表!$B$15,IF(Z196="準優勝",[2]点数換算表!$C$15,IF(Z196="ベスト4",[2]点数換算表!$D$15,IF(Z196="ベスト8",[2]点数換算表!$E$15,IF(Z196="ベスト16",[2]点数換算表!$F$15,""))))))</f>
        <v>0</v>
      </c>
      <c r="AB196" s="24"/>
      <c r="AC196" s="13">
        <f>IF(AB196="",0,IF(AB196="優勝",[2]点数換算表!$B$16,IF(AB196="準優勝",[2]点数換算表!$C$16,IF(AB196="ベスト4",[2]点数換算表!$D$16,IF(AB196="ベスト8",[2]点数換算表!$E$16,IF(AB196="ベスト16",[2]点数換算表!$F$16,IF(AB196="ベスト32",[2]点数換算表!$G$16,"")))))))</f>
        <v>0</v>
      </c>
      <c r="AD196" s="24"/>
      <c r="AE196" s="13">
        <f>IF(AD196="",0,IF(AD196="優勝",[2]点数換算表!$B$17,IF(AD196="準優勝",[2]点数換算表!$C$17,IF(AD196="ベスト4",[2]点数換算表!$D$17,IF(AD196="ベスト8",[2]点数換算表!$E$17,IF(AD196="ベスト16",[2]点数換算表!$F$17,IF(AD196="ベスト32",[2]点数換算表!$G$17,"")))))))</f>
        <v>0</v>
      </c>
      <c r="AF196" s="15"/>
      <c r="AG196" s="13">
        <f>IF(AF196="",0,IF(AF196="優勝",[2]点数換算表!$B$18,IF(AF196="準優勝",[2]点数換算表!$C$18,IF(AF196="ベスト4",[2]点数換算表!$D$18,IF(AF196="ベスト8",[2]点数換算表!$E$18,[2]点数換算表!$F$18)))))</f>
        <v>0</v>
      </c>
      <c r="AH196" s="15"/>
      <c r="AI196" s="13">
        <f>IF(AH196="",0,IF(AH196="優勝",[2]点数換算表!$B$19,IF(AH196="準優勝",[2]点数換算表!$C$19,IF(AH196="ベスト4",[2]点数換算表!$D$19,IF(AH196="ベスト8",[2]点数換算表!$E$19,[2]点数換算表!$F$19)))))</f>
        <v>0</v>
      </c>
    </row>
    <row r="197" spans="1:35">
      <c r="A197" s="13">
        <v>194</v>
      </c>
      <c r="B197" s="24" t="s">
        <v>648</v>
      </c>
      <c r="C197" s="24" t="s">
        <v>293</v>
      </c>
      <c r="D197" s="24">
        <v>1</v>
      </c>
      <c r="E197" s="20" t="s">
        <v>289</v>
      </c>
      <c r="F197" s="27" t="s">
        <v>540</v>
      </c>
      <c r="G197" s="13">
        <f t="shared" si="4"/>
        <v>20</v>
      </c>
      <c r="H197" s="15"/>
      <c r="I197" s="13">
        <f>IF(H197="",0,IF(H197="優勝",[2]点数換算表!$B$2,IF(H197="準優勝",[2]点数換算表!$C$2,IF(H197="ベスト4",[2]点数換算表!$D$2,[2]点数換算表!$E$2))))</f>
        <v>0</v>
      </c>
      <c r="J197" s="15"/>
      <c r="K197" s="13">
        <f>IF(J197="",0,IF(J197="優勝",[2]点数換算表!$B$3,IF(J197="準優勝",[2]点数換算表!$C$3,IF(J197="ベスト4",[2]点数換算表!$D$3,[2]点数換算表!$E$3))))</f>
        <v>0</v>
      </c>
      <c r="L197" s="24" t="s">
        <v>7</v>
      </c>
      <c r="M197" s="13">
        <f>IF(L197="",0,IF(L197="優勝",[2]点数換算表!$B$4,IF(L197="準優勝",[2]点数換算表!$C$4,IF(L197="ベスト4",[2]点数換算表!$D$4,IF(L197="ベスト8",[2]点数換算表!$E$4,IF(L197="ベスト16",[2]点数換算表!$F$4,""))))))</f>
        <v>20</v>
      </c>
      <c r="N197" s="24"/>
      <c r="O197" s="13">
        <f>IF(N197="",0,IF(N197="優勝",[2]点数換算表!$B$5,IF(N197="準優勝",[2]点数換算表!$C$5,IF(N197="ベスト4",[2]点数換算表!$D$5,IF(N197="ベスト8",[2]点数換算表!$E$5,IF(N197="ベスト16",[2]点数換算表!$F$5,IF(N197="ベスト32",[2]点数換算表!$G$5,"")))))))</f>
        <v>0</v>
      </c>
      <c r="P197" s="24"/>
      <c r="Q197" s="13">
        <f>IF(P197="",0,IF(P197="優勝",[2]点数換算表!$B$6,IF(P197="準優勝",[2]点数換算表!$C$6,IF(P197="ベスト4",[2]点数換算表!$D$6,IF(P197="ベスト8",[2]点数換算表!$E$6,IF(P197="ベスト16",[2]点数換算表!$F$6,IF(P197="ベスト32",[2]点数換算表!$G$6,"")))))))</f>
        <v>0</v>
      </c>
      <c r="R197" s="15"/>
      <c r="S197" s="13">
        <f>IF(R197="",0,IF(R197="優勝",[2]点数換算表!$B$7,IF(R197="準優勝",[2]点数換算表!$C$7,IF(R197="ベスト4",[2]点数換算表!$D$7,IF(R197="ベスト8",[2]点数換算表!$E$7,[2]点数換算表!$F$7)))))</f>
        <v>0</v>
      </c>
      <c r="T197" s="15"/>
      <c r="U197" s="13">
        <f>IF(T197="",0,IF(T197="優勝",[2]点数換算表!$B$8,IF(T197="準優勝",[2]点数換算表!$C$8,IF(T197="ベスト4",[2]点数換算表!$D$8,IF(T197="ベスト8",[2]点数換算表!$E$8,[2]点数換算表!$F$8)))))</f>
        <v>0</v>
      </c>
      <c r="V197" s="15"/>
      <c r="W197" s="13">
        <f>IF(V197="",0,IF(V197="優勝",[2]点数換算表!$B$13,IF(V197="準優勝",[2]点数換算表!$C$13,IF(V197="ベスト4",[2]点数換算表!$D$13,[2]点数換算表!$E$13))))</f>
        <v>0</v>
      </c>
      <c r="X197" s="15"/>
      <c r="Y197" s="13">
        <f>IF(X197="",0,IF(X197="優勝",[2]点数換算表!$B$14,IF(X197="準優勝",[2]点数換算表!$C$14,IF(X197="ベスト4",[2]点数換算表!$D$14,[2]点数換算表!$E$14))))</f>
        <v>0</v>
      </c>
      <c r="Z197" s="24"/>
      <c r="AA197" s="13">
        <f>IF(Z197="",0,IF(Z197="優勝",[2]点数換算表!$B$15,IF(Z197="準優勝",[2]点数換算表!$C$15,IF(Z197="ベスト4",[2]点数換算表!$D$15,IF(Z197="ベスト8",[2]点数換算表!$E$15,IF(Z197="ベスト16",[2]点数換算表!$F$15,""))))))</f>
        <v>0</v>
      </c>
      <c r="AB197" s="24"/>
      <c r="AC197" s="13">
        <f>IF(AB197="",0,IF(AB197="優勝",[2]点数換算表!$B$16,IF(AB197="準優勝",[2]点数換算表!$C$16,IF(AB197="ベスト4",[2]点数換算表!$D$16,IF(AB197="ベスト8",[2]点数換算表!$E$16,IF(AB197="ベスト16",[2]点数換算表!$F$16,IF(AB197="ベスト32",[2]点数換算表!$G$16,"")))))))</f>
        <v>0</v>
      </c>
      <c r="AD197" s="24"/>
      <c r="AE197" s="13">
        <f>IF(AD197="",0,IF(AD197="優勝",[2]点数換算表!$B$17,IF(AD197="準優勝",[2]点数換算表!$C$17,IF(AD197="ベスト4",[2]点数換算表!$D$17,IF(AD197="ベスト8",[2]点数換算表!$E$17,IF(AD197="ベスト16",[2]点数換算表!$F$17,IF(AD197="ベスト32",[2]点数換算表!$G$17,"")))))))</f>
        <v>0</v>
      </c>
      <c r="AF197" s="15"/>
      <c r="AG197" s="13">
        <f>IF(AF197="",0,IF(AF197="優勝",[2]点数換算表!$B$18,IF(AF197="準優勝",[2]点数換算表!$C$18,IF(AF197="ベスト4",[2]点数換算表!$D$18,IF(AF197="ベスト8",[2]点数換算表!$E$18,[2]点数換算表!$F$18)))))</f>
        <v>0</v>
      </c>
      <c r="AH197" s="15"/>
      <c r="AI197" s="13">
        <f>IF(AH197="",0,IF(AH197="優勝",[2]点数換算表!$B$19,IF(AH197="準優勝",[2]点数換算表!$C$19,IF(AH197="ベスト4",[2]点数換算表!$D$19,IF(AH197="ベスト8",[2]点数換算表!$E$19,[2]点数換算表!$F$19)))))</f>
        <v>0</v>
      </c>
    </row>
    <row r="198" spans="1:35">
      <c r="A198" s="13">
        <v>195</v>
      </c>
      <c r="B198" s="24" t="s">
        <v>649</v>
      </c>
      <c r="C198" s="24" t="s">
        <v>288</v>
      </c>
      <c r="D198" s="24">
        <v>1</v>
      </c>
      <c r="E198" s="20" t="s">
        <v>289</v>
      </c>
      <c r="F198" s="27" t="s">
        <v>540</v>
      </c>
      <c r="G198" s="13">
        <f t="shared" si="4"/>
        <v>20</v>
      </c>
      <c r="H198" s="15"/>
      <c r="I198" s="13">
        <f>IF(H198="",0,IF(H198="優勝",[2]点数換算表!$B$2,IF(H198="準優勝",[2]点数換算表!$C$2,IF(H198="ベスト4",[2]点数換算表!$D$2,[2]点数換算表!$E$2))))</f>
        <v>0</v>
      </c>
      <c r="J198" s="15"/>
      <c r="K198" s="13">
        <f>IF(J198="",0,IF(J198="優勝",[2]点数換算表!$B$3,IF(J198="準優勝",[2]点数換算表!$C$3,IF(J198="ベスト4",[2]点数換算表!$D$3,[2]点数換算表!$E$3))))</f>
        <v>0</v>
      </c>
      <c r="L198" s="24" t="s">
        <v>7</v>
      </c>
      <c r="M198" s="13">
        <f>IF(L198="",0,IF(L198="優勝",[2]点数換算表!$B$4,IF(L198="準優勝",[2]点数換算表!$C$4,IF(L198="ベスト4",[2]点数換算表!$D$4,IF(L198="ベスト8",[2]点数換算表!$E$4,IF(L198="ベスト16",[2]点数換算表!$F$4,""))))))</f>
        <v>20</v>
      </c>
      <c r="N198" s="24"/>
      <c r="O198" s="13">
        <f>IF(N198="",0,IF(N198="優勝",[2]点数換算表!$B$5,IF(N198="準優勝",[2]点数換算表!$C$5,IF(N198="ベスト4",[2]点数換算表!$D$5,IF(N198="ベスト8",[2]点数換算表!$E$5,IF(N198="ベスト16",[2]点数換算表!$F$5,IF(N198="ベスト32",[2]点数換算表!$G$5,"")))))))</f>
        <v>0</v>
      </c>
      <c r="P198" s="24"/>
      <c r="Q198" s="13">
        <f>IF(P198="",0,IF(P198="優勝",[2]点数換算表!$B$6,IF(P198="準優勝",[2]点数換算表!$C$6,IF(P198="ベスト4",[2]点数換算表!$D$6,IF(P198="ベスト8",[2]点数換算表!$E$6,IF(P198="ベスト16",[2]点数換算表!$F$6,IF(P198="ベスト32",[2]点数換算表!$G$6,"")))))))</f>
        <v>0</v>
      </c>
      <c r="R198" s="15"/>
      <c r="S198" s="13">
        <f>IF(R198="",0,IF(R198="優勝",[2]点数換算表!$B$7,IF(R198="準優勝",[2]点数換算表!$C$7,IF(R198="ベスト4",[2]点数換算表!$D$7,IF(R198="ベスト8",[2]点数換算表!$E$7,[2]点数換算表!$F$7)))))</f>
        <v>0</v>
      </c>
      <c r="T198" s="15"/>
      <c r="U198" s="13">
        <f>IF(T198="",0,IF(T198="優勝",[2]点数換算表!$B$8,IF(T198="準優勝",[2]点数換算表!$C$8,IF(T198="ベスト4",[2]点数換算表!$D$8,IF(T198="ベスト8",[2]点数換算表!$E$8,[2]点数換算表!$F$8)))))</f>
        <v>0</v>
      </c>
      <c r="V198" s="15"/>
      <c r="W198" s="13">
        <f>IF(V198="",0,IF(V198="優勝",[2]点数換算表!$B$13,IF(V198="準優勝",[2]点数換算表!$C$13,IF(V198="ベスト4",[2]点数換算表!$D$13,[2]点数換算表!$E$13))))</f>
        <v>0</v>
      </c>
      <c r="X198" s="15"/>
      <c r="Y198" s="13">
        <f>IF(X198="",0,IF(X198="優勝",[2]点数換算表!$B$14,IF(X198="準優勝",[2]点数換算表!$C$14,IF(X198="ベスト4",[2]点数換算表!$D$14,[2]点数換算表!$E$14))))</f>
        <v>0</v>
      </c>
      <c r="Z198" s="24"/>
      <c r="AA198" s="13">
        <f>IF(Z198="",0,IF(Z198="優勝",[2]点数換算表!$B$15,IF(Z198="準優勝",[2]点数換算表!$C$15,IF(Z198="ベスト4",[2]点数換算表!$D$15,IF(Z198="ベスト8",[2]点数換算表!$E$15,IF(Z198="ベスト16",[2]点数換算表!$F$15,""))))))</f>
        <v>0</v>
      </c>
      <c r="AB198" s="24"/>
      <c r="AC198" s="13">
        <f>IF(AB198="",0,IF(AB198="優勝",[2]点数換算表!$B$16,IF(AB198="準優勝",[2]点数換算表!$C$16,IF(AB198="ベスト4",[2]点数換算表!$D$16,IF(AB198="ベスト8",[2]点数換算表!$E$16,IF(AB198="ベスト16",[2]点数換算表!$F$16,IF(AB198="ベスト32",[2]点数換算表!$G$16,"")))))))</f>
        <v>0</v>
      </c>
      <c r="AD198" s="24"/>
      <c r="AE198" s="13">
        <f>IF(AD198="",0,IF(AD198="優勝",[2]点数換算表!$B$17,IF(AD198="準優勝",[2]点数換算表!$C$17,IF(AD198="ベスト4",[2]点数換算表!$D$17,IF(AD198="ベスト8",[2]点数換算表!$E$17,IF(AD198="ベスト16",[2]点数換算表!$F$17,IF(AD198="ベスト32",[2]点数換算表!$G$17,"")))))))</f>
        <v>0</v>
      </c>
      <c r="AF198" s="15"/>
      <c r="AG198" s="13">
        <f>IF(AF198="",0,IF(AF198="優勝",[2]点数換算表!$B$18,IF(AF198="準優勝",[2]点数換算表!$C$18,IF(AF198="ベスト4",[2]点数換算表!$D$18,IF(AF198="ベスト8",[2]点数換算表!$E$18,[2]点数換算表!$F$18)))))</f>
        <v>0</v>
      </c>
      <c r="AH198" s="15"/>
      <c r="AI198" s="13">
        <f>IF(AH198="",0,IF(AH198="優勝",[2]点数換算表!$B$19,IF(AH198="準優勝",[2]点数換算表!$C$19,IF(AH198="ベスト4",[2]点数換算表!$D$19,IF(AH198="ベスト8",[2]点数換算表!$E$19,[2]点数換算表!$F$19)))))</f>
        <v>0</v>
      </c>
    </row>
    <row r="199" spans="1:35">
      <c r="A199" s="13">
        <v>196</v>
      </c>
      <c r="B199" s="13" t="s">
        <v>650</v>
      </c>
      <c r="C199" s="13" t="s">
        <v>609</v>
      </c>
      <c r="D199" s="13">
        <v>1</v>
      </c>
      <c r="E199" s="20" t="s">
        <v>289</v>
      </c>
      <c r="F199" s="27" t="s">
        <v>540</v>
      </c>
      <c r="G199" s="13">
        <f t="shared" si="4"/>
        <v>20</v>
      </c>
      <c r="H199" s="15"/>
      <c r="I199" s="13">
        <f>IF(H199="",0,IF(H199="優勝",[2]点数換算表!$B$2,IF(H199="準優勝",[2]点数換算表!$C$2,IF(H199="ベスト4",[2]点数換算表!$D$2,[2]点数換算表!$E$2))))</f>
        <v>0</v>
      </c>
      <c r="J199" s="15"/>
      <c r="K199" s="13">
        <f>IF(J199="",0,IF(J199="優勝",[2]点数換算表!$B$3,IF(J199="準優勝",[2]点数換算表!$C$3,IF(J199="ベスト4",[2]点数換算表!$D$3,[2]点数換算表!$E$3))))</f>
        <v>0</v>
      </c>
      <c r="L199" s="24" t="s">
        <v>7</v>
      </c>
      <c r="M199" s="13">
        <f>IF(L199="",0,IF(L199="優勝",[2]点数換算表!$B$4,IF(L199="準優勝",[2]点数換算表!$C$4,IF(L199="ベスト4",[2]点数換算表!$D$4,IF(L199="ベスト8",[2]点数換算表!$E$4,IF(L199="ベスト16",[2]点数換算表!$F$4,""))))))</f>
        <v>20</v>
      </c>
      <c r="N199" s="24"/>
      <c r="O199" s="13">
        <f>IF(N199="",0,IF(N199="優勝",[2]点数換算表!$B$5,IF(N199="準優勝",[2]点数換算表!$C$5,IF(N199="ベスト4",[2]点数換算表!$D$5,IF(N199="ベスト8",[2]点数換算表!$E$5,IF(N199="ベスト16",[2]点数換算表!$F$5,IF(N199="ベスト32",[2]点数換算表!$G$5,"")))))))</f>
        <v>0</v>
      </c>
      <c r="P199" s="24"/>
      <c r="Q199" s="13">
        <f>IF(P199="",0,IF(P199="優勝",[2]点数換算表!$B$6,IF(P199="準優勝",[2]点数換算表!$C$6,IF(P199="ベスト4",[2]点数換算表!$D$6,IF(P199="ベスト8",[2]点数換算表!$E$6,IF(P199="ベスト16",[2]点数換算表!$F$6,IF(P199="ベスト32",[2]点数換算表!$G$6,"")))))))</f>
        <v>0</v>
      </c>
      <c r="R199" s="15"/>
      <c r="S199" s="13">
        <f>IF(R199="",0,IF(R199="優勝",[2]点数換算表!$B$7,IF(R199="準優勝",[2]点数換算表!$C$7,IF(R199="ベスト4",[2]点数換算表!$D$7,IF(R199="ベスト8",[2]点数換算表!$E$7,[2]点数換算表!$F$7)))))</f>
        <v>0</v>
      </c>
      <c r="T199" s="15"/>
      <c r="U199" s="13">
        <f>IF(T199="",0,IF(T199="優勝",[2]点数換算表!$B$8,IF(T199="準優勝",[2]点数換算表!$C$8,IF(T199="ベスト4",[2]点数換算表!$D$8,IF(T199="ベスト8",[2]点数換算表!$E$8,[2]点数換算表!$F$8)))))</f>
        <v>0</v>
      </c>
      <c r="V199" s="15"/>
      <c r="W199" s="13">
        <f>IF(V199="",0,IF(V199="優勝",[2]点数換算表!$B$13,IF(V199="準優勝",[2]点数換算表!$C$13,IF(V199="ベスト4",[2]点数換算表!$D$13,[2]点数換算表!$E$13))))</f>
        <v>0</v>
      </c>
      <c r="X199" s="15"/>
      <c r="Y199" s="13">
        <f>IF(X199="",0,IF(X199="優勝",[2]点数換算表!$B$14,IF(X199="準優勝",[2]点数換算表!$C$14,IF(X199="ベスト4",[2]点数換算表!$D$14,[2]点数換算表!$E$14))))</f>
        <v>0</v>
      </c>
      <c r="Z199" s="24"/>
      <c r="AA199" s="13">
        <f>IF(Z199="",0,IF(Z199="優勝",[2]点数換算表!$B$15,IF(Z199="準優勝",[2]点数換算表!$C$15,IF(Z199="ベスト4",[2]点数換算表!$D$15,IF(Z199="ベスト8",[2]点数換算表!$E$15,IF(Z199="ベスト16",[2]点数換算表!$F$15,""))))))</f>
        <v>0</v>
      </c>
      <c r="AB199" s="24"/>
      <c r="AC199" s="13">
        <f>IF(AB199="",0,IF(AB199="優勝",[2]点数換算表!$B$16,IF(AB199="準優勝",[2]点数換算表!$C$16,IF(AB199="ベスト4",[2]点数換算表!$D$16,IF(AB199="ベスト8",[2]点数換算表!$E$16,IF(AB199="ベスト16",[2]点数換算表!$F$16,IF(AB199="ベスト32",[2]点数換算表!$G$16,"")))))))</f>
        <v>0</v>
      </c>
      <c r="AD199" s="24"/>
      <c r="AE199" s="13">
        <f>IF(AD199="",0,IF(AD199="優勝",[2]点数換算表!$B$17,IF(AD199="準優勝",[2]点数換算表!$C$17,IF(AD199="ベスト4",[2]点数換算表!$D$17,IF(AD199="ベスト8",[2]点数換算表!$E$17,IF(AD199="ベスト16",[2]点数換算表!$F$17,IF(AD199="ベスト32",[2]点数換算表!$G$17,"")))))))</f>
        <v>0</v>
      </c>
      <c r="AF199" s="15"/>
      <c r="AG199" s="13">
        <f>IF(AF199="",0,IF(AF199="優勝",[2]点数換算表!$B$18,IF(AF199="準優勝",[2]点数換算表!$C$18,IF(AF199="ベスト4",[2]点数換算表!$D$18,IF(AF199="ベスト8",[2]点数換算表!$E$18,[2]点数換算表!$F$18)))))</f>
        <v>0</v>
      </c>
      <c r="AH199" s="15"/>
      <c r="AI199" s="13">
        <f>IF(AH199="",0,IF(AH199="優勝",[2]点数換算表!$B$19,IF(AH199="準優勝",[2]点数換算表!$C$19,IF(AH199="ベスト4",[2]点数換算表!$D$19,IF(AH199="ベスト8",[2]点数換算表!$E$19,[2]点数換算表!$F$19)))))</f>
        <v>0</v>
      </c>
    </row>
    <row r="200" spans="1:35">
      <c r="A200" s="13">
        <v>197</v>
      </c>
      <c r="B200" s="13" t="s">
        <v>651</v>
      </c>
      <c r="C200" s="13" t="s">
        <v>609</v>
      </c>
      <c r="D200" s="13">
        <v>1</v>
      </c>
      <c r="E200" s="20" t="s">
        <v>289</v>
      </c>
      <c r="F200" s="27" t="s">
        <v>540</v>
      </c>
      <c r="G200" s="13">
        <f t="shared" si="4"/>
        <v>20</v>
      </c>
      <c r="H200" s="15"/>
      <c r="I200" s="13">
        <f>IF(H200="",0,IF(H200="優勝",[2]点数換算表!$B$2,IF(H200="準優勝",[2]点数換算表!$C$2,IF(H200="ベスト4",[2]点数換算表!$D$2,[2]点数換算表!$E$2))))</f>
        <v>0</v>
      </c>
      <c r="J200" s="15"/>
      <c r="K200" s="13">
        <f>IF(J200="",0,IF(J200="優勝",[2]点数換算表!$B$3,IF(J200="準優勝",[2]点数換算表!$C$3,IF(J200="ベスト4",[2]点数換算表!$D$3,[2]点数換算表!$E$3))))</f>
        <v>0</v>
      </c>
      <c r="L200" s="24" t="s">
        <v>7</v>
      </c>
      <c r="M200" s="13">
        <f>IF(L200="",0,IF(L200="優勝",[2]点数換算表!$B$4,IF(L200="準優勝",[2]点数換算表!$C$4,IF(L200="ベスト4",[2]点数換算表!$D$4,IF(L200="ベスト8",[2]点数換算表!$E$4,IF(L200="ベスト16",[2]点数換算表!$F$4,""))))))</f>
        <v>20</v>
      </c>
      <c r="N200" s="24"/>
      <c r="O200" s="13">
        <f>IF(N200="",0,IF(N200="優勝",[2]点数換算表!$B$5,IF(N200="準優勝",[2]点数換算表!$C$5,IF(N200="ベスト4",[2]点数換算表!$D$5,IF(N200="ベスト8",[2]点数換算表!$E$5,IF(N200="ベスト16",[2]点数換算表!$F$5,IF(N200="ベスト32",[2]点数換算表!$G$5,"")))))))</f>
        <v>0</v>
      </c>
      <c r="P200" s="24"/>
      <c r="Q200" s="13">
        <f>IF(P200="",0,IF(P200="優勝",[2]点数換算表!$B$6,IF(P200="準優勝",[2]点数換算表!$C$6,IF(P200="ベスト4",[2]点数換算表!$D$6,IF(P200="ベスト8",[2]点数換算表!$E$6,IF(P200="ベスト16",[2]点数換算表!$F$6,IF(P200="ベスト32",[2]点数換算表!$G$6,"")))))))</f>
        <v>0</v>
      </c>
      <c r="R200" s="15"/>
      <c r="S200" s="13">
        <f>IF(R200="",0,IF(R200="優勝",[2]点数換算表!$B$7,IF(R200="準優勝",[2]点数換算表!$C$7,IF(R200="ベスト4",[2]点数換算表!$D$7,IF(R200="ベスト8",[2]点数換算表!$E$7,[2]点数換算表!$F$7)))))</f>
        <v>0</v>
      </c>
      <c r="T200" s="15"/>
      <c r="U200" s="13">
        <f>IF(T200="",0,IF(T200="優勝",[2]点数換算表!$B$8,IF(T200="準優勝",[2]点数換算表!$C$8,IF(T200="ベスト4",[2]点数換算表!$D$8,IF(T200="ベスト8",[2]点数換算表!$E$8,[2]点数換算表!$F$8)))))</f>
        <v>0</v>
      </c>
      <c r="V200" s="15"/>
      <c r="W200" s="13">
        <f>IF(V200="",0,IF(V200="優勝",[2]点数換算表!$B$13,IF(V200="準優勝",[2]点数換算表!$C$13,IF(V200="ベスト4",[2]点数換算表!$D$13,[2]点数換算表!$E$13))))</f>
        <v>0</v>
      </c>
      <c r="X200" s="15"/>
      <c r="Y200" s="13">
        <f>IF(X200="",0,IF(X200="優勝",[2]点数換算表!$B$14,IF(X200="準優勝",[2]点数換算表!$C$14,IF(X200="ベスト4",[2]点数換算表!$D$14,[2]点数換算表!$E$14))))</f>
        <v>0</v>
      </c>
      <c r="Z200" s="24"/>
      <c r="AA200" s="13">
        <f>IF(Z200="",0,IF(Z200="優勝",[2]点数換算表!$B$15,IF(Z200="準優勝",[2]点数換算表!$C$15,IF(Z200="ベスト4",[2]点数換算表!$D$15,IF(Z200="ベスト8",[2]点数換算表!$E$15,IF(Z200="ベスト16",[2]点数換算表!$F$15,""))))))</f>
        <v>0</v>
      </c>
      <c r="AB200" s="24"/>
      <c r="AC200" s="13">
        <f>IF(AB200="",0,IF(AB200="優勝",[2]点数換算表!$B$16,IF(AB200="準優勝",[2]点数換算表!$C$16,IF(AB200="ベスト4",[2]点数換算表!$D$16,IF(AB200="ベスト8",[2]点数換算表!$E$16,IF(AB200="ベスト16",[2]点数換算表!$F$16,IF(AB200="ベスト32",[2]点数換算表!$G$16,"")))))))</f>
        <v>0</v>
      </c>
      <c r="AD200" s="24"/>
      <c r="AE200" s="13">
        <f>IF(AD200="",0,IF(AD200="優勝",[2]点数換算表!$B$17,IF(AD200="準優勝",[2]点数換算表!$C$17,IF(AD200="ベスト4",[2]点数換算表!$D$17,IF(AD200="ベスト8",[2]点数換算表!$E$17,IF(AD200="ベスト16",[2]点数換算表!$F$17,IF(AD200="ベスト32",[2]点数換算表!$G$17,"")))))))</f>
        <v>0</v>
      </c>
      <c r="AF200" s="15"/>
      <c r="AG200" s="13">
        <f>IF(AF200="",0,IF(AF200="優勝",[2]点数換算表!$B$18,IF(AF200="準優勝",[2]点数換算表!$C$18,IF(AF200="ベスト4",[2]点数換算表!$D$18,IF(AF200="ベスト8",[2]点数換算表!$E$18,[2]点数換算表!$F$18)))))</f>
        <v>0</v>
      </c>
      <c r="AH200" s="15"/>
      <c r="AI200" s="13">
        <f>IF(AH200="",0,IF(AH200="優勝",[2]点数換算表!$B$19,IF(AH200="準優勝",[2]点数換算表!$C$19,IF(AH200="ベスト4",[2]点数換算表!$D$19,IF(AH200="ベスト8",[2]点数換算表!$E$19,[2]点数換算表!$F$19)))))</f>
        <v>0</v>
      </c>
    </row>
    <row r="201" spans="1:35">
      <c r="A201" s="13">
        <v>198</v>
      </c>
      <c r="B201" s="13" t="s">
        <v>652</v>
      </c>
      <c r="C201" s="13" t="s">
        <v>653</v>
      </c>
      <c r="D201" s="13">
        <v>2</v>
      </c>
      <c r="E201" s="20" t="s">
        <v>289</v>
      </c>
      <c r="F201" s="27" t="s">
        <v>540</v>
      </c>
      <c r="G201" s="13">
        <f t="shared" si="4"/>
        <v>20</v>
      </c>
      <c r="H201" s="15"/>
      <c r="I201" s="13">
        <f>IF(H201="",0,IF(H201="優勝",[2]点数換算表!$B$2,IF(H201="準優勝",[2]点数換算表!$C$2,IF(H201="ベスト4",[2]点数換算表!$D$2,[2]点数換算表!$E$2))))</f>
        <v>0</v>
      </c>
      <c r="J201" s="15"/>
      <c r="K201" s="13">
        <f>IF(J201="",0,IF(J201="優勝",[2]点数換算表!$B$3,IF(J201="準優勝",[2]点数換算表!$C$3,IF(J201="ベスト4",[2]点数換算表!$D$3,[2]点数換算表!$E$3))))</f>
        <v>0</v>
      </c>
      <c r="L201" s="24" t="s">
        <v>7</v>
      </c>
      <c r="M201" s="13">
        <f>IF(L201="",0,IF(L201="優勝",[2]点数換算表!$B$4,IF(L201="準優勝",[2]点数換算表!$C$4,IF(L201="ベスト4",[2]点数換算表!$D$4,IF(L201="ベスト8",[2]点数換算表!$E$4,IF(L201="ベスト16",[2]点数換算表!$F$4,""))))))</f>
        <v>20</v>
      </c>
      <c r="N201" s="24"/>
      <c r="O201" s="13">
        <f>IF(N201="",0,IF(N201="優勝",[2]点数換算表!$B$5,IF(N201="準優勝",[2]点数換算表!$C$5,IF(N201="ベスト4",[2]点数換算表!$D$5,IF(N201="ベスト8",[2]点数換算表!$E$5,IF(N201="ベスト16",[2]点数換算表!$F$5,IF(N201="ベスト32",[2]点数換算表!$G$5,"")))))))</f>
        <v>0</v>
      </c>
      <c r="P201" s="24"/>
      <c r="Q201" s="13">
        <f>IF(P201="",0,IF(P201="優勝",[2]点数換算表!$B$6,IF(P201="準優勝",[2]点数換算表!$C$6,IF(P201="ベスト4",[2]点数換算表!$D$6,IF(P201="ベスト8",[2]点数換算表!$E$6,IF(P201="ベスト16",[2]点数換算表!$F$6,IF(P201="ベスト32",[2]点数換算表!$G$6,"")))))))</f>
        <v>0</v>
      </c>
      <c r="R201" s="15"/>
      <c r="S201" s="13">
        <f>IF(R201="",0,IF(R201="優勝",[2]点数換算表!$B$7,IF(R201="準優勝",[2]点数換算表!$C$7,IF(R201="ベスト4",[2]点数換算表!$D$7,IF(R201="ベスト8",[2]点数換算表!$E$7,[2]点数換算表!$F$7)))))</f>
        <v>0</v>
      </c>
      <c r="T201" s="15"/>
      <c r="U201" s="13">
        <f>IF(T201="",0,IF(T201="優勝",[2]点数換算表!$B$8,IF(T201="準優勝",[2]点数換算表!$C$8,IF(T201="ベスト4",[2]点数換算表!$D$8,IF(T201="ベスト8",[2]点数換算表!$E$8,[2]点数換算表!$F$8)))))</f>
        <v>0</v>
      </c>
      <c r="V201" s="15"/>
      <c r="W201" s="13">
        <f>IF(V201="",0,IF(V201="優勝",[2]点数換算表!$B$13,IF(V201="準優勝",[2]点数換算表!$C$13,IF(V201="ベスト4",[2]点数換算表!$D$13,[2]点数換算表!$E$13))))</f>
        <v>0</v>
      </c>
      <c r="X201" s="15"/>
      <c r="Y201" s="13">
        <f>IF(X201="",0,IF(X201="優勝",[2]点数換算表!$B$14,IF(X201="準優勝",[2]点数換算表!$C$14,IF(X201="ベスト4",[2]点数換算表!$D$14,[2]点数換算表!$E$14))))</f>
        <v>0</v>
      </c>
      <c r="Z201" s="24"/>
      <c r="AA201" s="13">
        <f>IF(Z201="",0,IF(Z201="優勝",[2]点数換算表!$B$15,IF(Z201="準優勝",[2]点数換算表!$C$15,IF(Z201="ベスト4",[2]点数換算表!$D$15,IF(Z201="ベスト8",[2]点数換算表!$E$15,IF(Z201="ベスト16",[2]点数換算表!$F$15,""))))))</f>
        <v>0</v>
      </c>
      <c r="AB201" s="24"/>
      <c r="AC201" s="13">
        <f>IF(AB201="",0,IF(AB201="優勝",[2]点数換算表!$B$16,IF(AB201="準優勝",[2]点数換算表!$C$16,IF(AB201="ベスト4",[2]点数換算表!$D$16,IF(AB201="ベスト8",[2]点数換算表!$E$16,IF(AB201="ベスト16",[2]点数換算表!$F$16,IF(AB201="ベスト32",[2]点数換算表!$G$16,"")))))))</f>
        <v>0</v>
      </c>
      <c r="AD201" s="24"/>
      <c r="AE201" s="13">
        <f>IF(AD201="",0,IF(AD201="優勝",[2]点数換算表!$B$17,IF(AD201="準優勝",[2]点数換算表!$C$17,IF(AD201="ベスト4",[2]点数換算表!$D$17,IF(AD201="ベスト8",[2]点数換算表!$E$17,IF(AD201="ベスト16",[2]点数換算表!$F$17,IF(AD201="ベスト32",[2]点数換算表!$G$17,"")))))))</f>
        <v>0</v>
      </c>
      <c r="AF201" s="15"/>
      <c r="AG201" s="13">
        <f>IF(AF201="",0,IF(AF201="優勝",[2]点数換算表!$B$18,IF(AF201="準優勝",[2]点数換算表!$C$18,IF(AF201="ベスト4",[2]点数換算表!$D$18,IF(AF201="ベスト8",[2]点数換算表!$E$18,[2]点数換算表!$F$18)))))</f>
        <v>0</v>
      </c>
      <c r="AH201" s="15"/>
      <c r="AI201" s="13">
        <f>IF(AH201="",0,IF(AH201="優勝",[2]点数換算表!$B$19,IF(AH201="準優勝",[2]点数換算表!$C$19,IF(AH201="ベスト4",[2]点数換算表!$D$19,IF(AH201="ベスト8",[2]点数換算表!$E$19,[2]点数換算表!$F$19)))))</f>
        <v>0</v>
      </c>
    </row>
    <row r="202" spans="1:35">
      <c r="A202" s="13">
        <v>199</v>
      </c>
      <c r="B202" s="13" t="s">
        <v>654</v>
      </c>
      <c r="C202" s="13" t="s">
        <v>653</v>
      </c>
      <c r="D202" s="13">
        <v>3</v>
      </c>
      <c r="E202" s="20" t="s">
        <v>289</v>
      </c>
      <c r="F202" s="27" t="s">
        <v>540</v>
      </c>
      <c r="G202" s="13">
        <f t="shared" si="4"/>
        <v>20</v>
      </c>
      <c r="H202" s="15"/>
      <c r="I202" s="13">
        <f>IF(H202="",0,IF(H202="優勝",[2]点数換算表!$B$2,IF(H202="準優勝",[2]点数換算表!$C$2,IF(H202="ベスト4",[2]点数換算表!$D$2,[2]点数換算表!$E$2))))</f>
        <v>0</v>
      </c>
      <c r="J202" s="15"/>
      <c r="K202" s="13">
        <f>IF(J202="",0,IF(J202="優勝",[2]点数換算表!$B$3,IF(J202="準優勝",[2]点数換算表!$C$3,IF(J202="ベスト4",[2]点数換算表!$D$3,[2]点数換算表!$E$3))))</f>
        <v>0</v>
      </c>
      <c r="L202" s="24" t="s">
        <v>7</v>
      </c>
      <c r="M202" s="13">
        <f>IF(L202="",0,IF(L202="優勝",[2]点数換算表!$B$4,IF(L202="準優勝",[2]点数換算表!$C$4,IF(L202="ベスト4",[2]点数換算表!$D$4,IF(L202="ベスト8",[2]点数換算表!$E$4,IF(L202="ベスト16",[2]点数換算表!$F$4,""))))))</f>
        <v>20</v>
      </c>
      <c r="N202" s="24"/>
      <c r="O202" s="13">
        <f>IF(N202="",0,IF(N202="優勝",[2]点数換算表!$B$5,IF(N202="準優勝",[2]点数換算表!$C$5,IF(N202="ベスト4",[2]点数換算表!$D$5,IF(N202="ベスト8",[2]点数換算表!$E$5,IF(N202="ベスト16",[2]点数換算表!$F$5,IF(N202="ベスト32",[2]点数換算表!$G$5,"")))))))</f>
        <v>0</v>
      </c>
      <c r="P202" s="24"/>
      <c r="Q202" s="13">
        <f>IF(P202="",0,IF(P202="優勝",[2]点数換算表!$B$6,IF(P202="準優勝",[2]点数換算表!$C$6,IF(P202="ベスト4",[2]点数換算表!$D$6,IF(P202="ベスト8",[2]点数換算表!$E$6,IF(P202="ベスト16",[2]点数換算表!$F$6,IF(P202="ベスト32",[2]点数換算表!$G$6,"")))))))</f>
        <v>0</v>
      </c>
      <c r="R202" s="15"/>
      <c r="S202" s="13">
        <f>IF(R202="",0,IF(R202="優勝",[2]点数換算表!$B$7,IF(R202="準優勝",[2]点数換算表!$C$7,IF(R202="ベスト4",[2]点数換算表!$D$7,IF(R202="ベスト8",[2]点数換算表!$E$7,[2]点数換算表!$F$7)))))</f>
        <v>0</v>
      </c>
      <c r="T202" s="15"/>
      <c r="U202" s="13">
        <f>IF(T202="",0,IF(T202="優勝",[2]点数換算表!$B$8,IF(T202="準優勝",[2]点数換算表!$C$8,IF(T202="ベスト4",[2]点数換算表!$D$8,IF(T202="ベスト8",[2]点数換算表!$E$8,[2]点数換算表!$F$8)))))</f>
        <v>0</v>
      </c>
      <c r="V202" s="15"/>
      <c r="W202" s="13">
        <f>IF(V202="",0,IF(V202="優勝",[2]点数換算表!$B$13,IF(V202="準優勝",[2]点数換算表!$C$13,IF(V202="ベスト4",[2]点数換算表!$D$13,[2]点数換算表!$E$13))))</f>
        <v>0</v>
      </c>
      <c r="X202" s="15"/>
      <c r="Y202" s="13">
        <f>IF(X202="",0,IF(X202="優勝",[2]点数換算表!$B$14,IF(X202="準優勝",[2]点数換算表!$C$14,IF(X202="ベスト4",[2]点数換算表!$D$14,[2]点数換算表!$E$14))))</f>
        <v>0</v>
      </c>
      <c r="Z202" s="24"/>
      <c r="AA202" s="13">
        <f>IF(Z202="",0,IF(Z202="優勝",[2]点数換算表!$B$15,IF(Z202="準優勝",[2]点数換算表!$C$15,IF(Z202="ベスト4",[2]点数換算表!$D$15,IF(Z202="ベスト8",[2]点数換算表!$E$15,IF(Z202="ベスト16",[2]点数換算表!$F$15,""))))))</f>
        <v>0</v>
      </c>
      <c r="AB202" s="24"/>
      <c r="AC202" s="13">
        <f>IF(AB202="",0,IF(AB202="優勝",[2]点数換算表!$B$16,IF(AB202="準優勝",[2]点数換算表!$C$16,IF(AB202="ベスト4",[2]点数換算表!$D$16,IF(AB202="ベスト8",[2]点数換算表!$E$16,IF(AB202="ベスト16",[2]点数換算表!$F$16,IF(AB202="ベスト32",[2]点数換算表!$G$16,"")))))))</f>
        <v>0</v>
      </c>
      <c r="AD202" s="24"/>
      <c r="AE202" s="13">
        <f>IF(AD202="",0,IF(AD202="優勝",[2]点数換算表!$B$17,IF(AD202="準優勝",[2]点数換算表!$C$17,IF(AD202="ベスト4",[2]点数換算表!$D$17,IF(AD202="ベスト8",[2]点数換算表!$E$17,IF(AD202="ベスト16",[2]点数換算表!$F$17,IF(AD202="ベスト32",[2]点数換算表!$G$17,"")))))))</f>
        <v>0</v>
      </c>
      <c r="AF202" s="15"/>
      <c r="AG202" s="13">
        <f>IF(AF202="",0,IF(AF202="優勝",[2]点数換算表!$B$18,IF(AF202="準優勝",[2]点数換算表!$C$18,IF(AF202="ベスト4",[2]点数換算表!$D$18,IF(AF202="ベスト8",[2]点数換算表!$E$18,[2]点数換算表!$F$18)))))</f>
        <v>0</v>
      </c>
      <c r="AH202" s="15"/>
      <c r="AI202" s="13">
        <f>IF(AH202="",0,IF(AH202="優勝",[2]点数換算表!$B$19,IF(AH202="準優勝",[2]点数換算表!$C$19,IF(AH202="ベスト4",[2]点数換算表!$D$19,IF(AH202="ベスト8",[2]点数換算表!$E$19,[2]点数換算表!$F$19)))))</f>
        <v>0</v>
      </c>
    </row>
    <row r="203" spans="1:35">
      <c r="A203" s="13">
        <v>200</v>
      </c>
      <c r="B203" s="13" t="s">
        <v>655</v>
      </c>
      <c r="C203" s="13" t="s">
        <v>656</v>
      </c>
      <c r="D203" s="13">
        <v>1</v>
      </c>
      <c r="E203" s="20" t="s">
        <v>289</v>
      </c>
      <c r="F203" s="27" t="s">
        <v>540</v>
      </c>
      <c r="G203" s="13">
        <f t="shared" si="4"/>
        <v>20</v>
      </c>
      <c r="H203" s="15"/>
      <c r="I203" s="13">
        <f>IF(H203="",0,IF(H203="優勝",[2]点数換算表!$B$2,IF(H203="準優勝",[2]点数換算表!$C$2,IF(H203="ベスト4",[2]点数換算表!$D$2,[2]点数換算表!$E$2))))</f>
        <v>0</v>
      </c>
      <c r="J203" s="15"/>
      <c r="K203" s="13">
        <f>IF(J203="",0,IF(J203="優勝",[2]点数換算表!$B$3,IF(J203="準優勝",[2]点数換算表!$C$3,IF(J203="ベスト4",[2]点数換算表!$D$3,[2]点数換算表!$E$3))))</f>
        <v>0</v>
      </c>
      <c r="L203" s="24" t="s">
        <v>7</v>
      </c>
      <c r="M203" s="13">
        <f>IF(L203="",0,IF(L203="優勝",[2]点数換算表!$B$4,IF(L203="準優勝",[2]点数換算表!$C$4,IF(L203="ベスト4",[2]点数換算表!$D$4,IF(L203="ベスト8",[2]点数換算表!$E$4,IF(L203="ベスト16",[2]点数換算表!$F$4,""))))))</f>
        <v>20</v>
      </c>
      <c r="N203" s="24"/>
      <c r="O203" s="13">
        <f>IF(N203="",0,IF(N203="優勝",[2]点数換算表!$B$5,IF(N203="準優勝",[2]点数換算表!$C$5,IF(N203="ベスト4",[2]点数換算表!$D$5,IF(N203="ベスト8",[2]点数換算表!$E$5,IF(N203="ベスト16",[2]点数換算表!$F$5,IF(N203="ベスト32",[2]点数換算表!$G$5,"")))))))</f>
        <v>0</v>
      </c>
      <c r="P203" s="24"/>
      <c r="Q203" s="13">
        <f>IF(P203="",0,IF(P203="優勝",[2]点数換算表!$B$6,IF(P203="準優勝",[2]点数換算表!$C$6,IF(P203="ベスト4",[2]点数換算表!$D$6,IF(P203="ベスト8",[2]点数換算表!$E$6,IF(P203="ベスト16",[2]点数換算表!$F$6,IF(P203="ベスト32",[2]点数換算表!$G$6,"")))))))</f>
        <v>0</v>
      </c>
      <c r="R203" s="15"/>
      <c r="S203" s="13">
        <f>IF(R203="",0,IF(R203="優勝",[2]点数換算表!$B$7,IF(R203="準優勝",[2]点数換算表!$C$7,IF(R203="ベスト4",[2]点数換算表!$D$7,IF(R203="ベスト8",[2]点数換算表!$E$7,[2]点数換算表!$F$7)))))</f>
        <v>0</v>
      </c>
      <c r="T203" s="15"/>
      <c r="U203" s="13">
        <f>IF(T203="",0,IF(T203="優勝",[2]点数換算表!$B$8,IF(T203="準優勝",[2]点数換算表!$C$8,IF(T203="ベスト4",[2]点数換算表!$D$8,IF(T203="ベスト8",[2]点数換算表!$E$8,[2]点数換算表!$F$8)))))</f>
        <v>0</v>
      </c>
      <c r="V203" s="15"/>
      <c r="W203" s="13">
        <f>IF(V203="",0,IF(V203="優勝",[2]点数換算表!$B$13,IF(V203="準優勝",[2]点数換算表!$C$13,IF(V203="ベスト4",[2]点数換算表!$D$13,[2]点数換算表!$E$13))))</f>
        <v>0</v>
      </c>
      <c r="X203" s="15"/>
      <c r="Y203" s="13">
        <f>IF(X203="",0,IF(X203="優勝",[2]点数換算表!$B$14,IF(X203="準優勝",[2]点数換算表!$C$14,IF(X203="ベスト4",[2]点数換算表!$D$14,[2]点数換算表!$E$14))))</f>
        <v>0</v>
      </c>
      <c r="Z203" s="24"/>
      <c r="AA203" s="13">
        <f>IF(Z203="",0,IF(Z203="優勝",[2]点数換算表!$B$15,IF(Z203="準優勝",[2]点数換算表!$C$15,IF(Z203="ベスト4",[2]点数換算表!$D$15,IF(Z203="ベスト8",[2]点数換算表!$E$15,IF(Z203="ベスト16",[2]点数換算表!$F$15,""))))))</f>
        <v>0</v>
      </c>
      <c r="AB203" s="24"/>
      <c r="AC203" s="13">
        <f>IF(AB203="",0,IF(AB203="優勝",[2]点数換算表!$B$16,IF(AB203="準優勝",[2]点数換算表!$C$16,IF(AB203="ベスト4",[2]点数換算表!$D$16,IF(AB203="ベスト8",[2]点数換算表!$E$16,IF(AB203="ベスト16",[2]点数換算表!$F$16,IF(AB203="ベスト32",[2]点数換算表!$G$16,"")))))))</f>
        <v>0</v>
      </c>
      <c r="AD203" s="24"/>
      <c r="AE203" s="13">
        <f>IF(AD203="",0,IF(AD203="優勝",[2]点数換算表!$B$17,IF(AD203="準優勝",[2]点数換算表!$C$17,IF(AD203="ベスト4",[2]点数換算表!$D$17,IF(AD203="ベスト8",[2]点数換算表!$E$17,IF(AD203="ベスト16",[2]点数換算表!$F$17,IF(AD203="ベスト32",[2]点数換算表!$G$17,"")))))))</f>
        <v>0</v>
      </c>
      <c r="AF203" s="15"/>
      <c r="AG203" s="13">
        <f>IF(AF203="",0,IF(AF203="優勝",[2]点数換算表!$B$18,IF(AF203="準優勝",[2]点数換算表!$C$18,IF(AF203="ベスト4",[2]点数換算表!$D$18,IF(AF203="ベスト8",[2]点数換算表!$E$18,[2]点数換算表!$F$18)))))</f>
        <v>0</v>
      </c>
      <c r="AH203" s="15"/>
      <c r="AI203" s="13">
        <f>IF(AH203="",0,IF(AH203="優勝",[2]点数換算表!$B$19,IF(AH203="準優勝",[2]点数換算表!$C$19,IF(AH203="ベスト4",[2]点数換算表!$D$19,IF(AH203="ベスト8",[2]点数換算表!$E$19,[2]点数換算表!$F$19)))))</f>
        <v>0</v>
      </c>
    </row>
    <row r="204" spans="1:35">
      <c r="A204" s="13">
        <v>201</v>
      </c>
      <c r="B204" s="13" t="s">
        <v>657</v>
      </c>
      <c r="C204" s="13" t="s">
        <v>607</v>
      </c>
      <c r="D204" s="13">
        <v>1</v>
      </c>
      <c r="E204" s="20" t="s">
        <v>289</v>
      </c>
      <c r="F204" s="27" t="s">
        <v>540</v>
      </c>
      <c r="G204" s="13">
        <f t="shared" si="4"/>
        <v>20</v>
      </c>
      <c r="H204" s="15"/>
      <c r="I204" s="13">
        <f>IF(H204="",0,IF(H204="優勝",[2]点数換算表!$B$2,IF(H204="準優勝",[2]点数換算表!$C$2,IF(H204="ベスト4",[2]点数換算表!$D$2,[2]点数換算表!$E$2))))</f>
        <v>0</v>
      </c>
      <c r="J204" s="15"/>
      <c r="K204" s="13">
        <f>IF(J204="",0,IF(J204="優勝",[2]点数換算表!$B$3,IF(J204="準優勝",[2]点数換算表!$C$3,IF(J204="ベスト4",[2]点数換算表!$D$3,[2]点数換算表!$E$3))))</f>
        <v>0</v>
      </c>
      <c r="L204" s="24" t="s">
        <v>7</v>
      </c>
      <c r="M204" s="13">
        <f>IF(L204="",0,IF(L204="優勝",[2]点数換算表!$B$4,IF(L204="準優勝",[2]点数換算表!$C$4,IF(L204="ベスト4",[2]点数換算表!$D$4,IF(L204="ベスト8",[2]点数換算表!$E$4,IF(L204="ベスト16",[2]点数換算表!$F$4,""))))))</f>
        <v>20</v>
      </c>
      <c r="N204" s="24"/>
      <c r="O204" s="13">
        <f>IF(N204="",0,IF(N204="優勝",[2]点数換算表!$B$5,IF(N204="準優勝",[2]点数換算表!$C$5,IF(N204="ベスト4",[2]点数換算表!$D$5,IF(N204="ベスト8",[2]点数換算表!$E$5,IF(N204="ベスト16",[2]点数換算表!$F$5,IF(N204="ベスト32",[2]点数換算表!$G$5,"")))))))</f>
        <v>0</v>
      </c>
      <c r="P204" s="24"/>
      <c r="Q204" s="13">
        <f>IF(P204="",0,IF(P204="優勝",[2]点数換算表!$B$6,IF(P204="準優勝",[2]点数換算表!$C$6,IF(P204="ベスト4",[2]点数換算表!$D$6,IF(P204="ベスト8",[2]点数換算表!$E$6,IF(P204="ベスト16",[2]点数換算表!$F$6,IF(P204="ベスト32",[2]点数換算表!$G$6,"")))))))</f>
        <v>0</v>
      </c>
      <c r="R204" s="15"/>
      <c r="S204" s="13">
        <f>IF(R204="",0,IF(R204="優勝",[2]点数換算表!$B$7,IF(R204="準優勝",[2]点数換算表!$C$7,IF(R204="ベスト4",[2]点数換算表!$D$7,IF(R204="ベスト8",[2]点数換算表!$E$7,[2]点数換算表!$F$7)))))</f>
        <v>0</v>
      </c>
      <c r="T204" s="15"/>
      <c r="U204" s="13">
        <f>IF(T204="",0,IF(T204="優勝",[2]点数換算表!$B$8,IF(T204="準優勝",[2]点数換算表!$C$8,IF(T204="ベスト4",[2]点数換算表!$D$8,IF(T204="ベスト8",[2]点数換算表!$E$8,[2]点数換算表!$F$8)))))</f>
        <v>0</v>
      </c>
      <c r="V204" s="15"/>
      <c r="W204" s="13">
        <f>IF(V204="",0,IF(V204="優勝",[2]点数換算表!$B$13,IF(V204="準優勝",[2]点数換算表!$C$13,IF(V204="ベスト4",[2]点数換算表!$D$13,[2]点数換算表!$E$13))))</f>
        <v>0</v>
      </c>
      <c r="X204" s="15"/>
      <c r="Y204" s="13">
        <f>IF(X204="",0,IF(X204="優勝",[2]点数換算表!$B$14,IF(X204="準優勝",[2]点数換算表!$C$14,IF(X204="ベスト4",[2]点数換算表!$D$14,[2]点数換算表!$E$14))))</f>
        <v>0</v>
      </c>
      <c r="Z204" s="24"/>
      <c r="AA204" s="13">
        <f>IF(Z204="",0,IF(Z204="優勝",[2]点数換算表!$B$15,IF(Z204="準優勝",[2]点数換算表!$C$15,IF(Z204="ベスト4",[2]点数換算表!$D$15,IF(Z204="ベスト8",[2]点数換算表!$E$15,IF(Z204="ベスト16",[2]点数換算表!$F$15,""))))))</f>
        <v>0</v>
      </c>
      <c r="AB204" s="24"/>
      <c r="AC204" s="13">
        <f>IF(AB204="",0,IF(AB204="優勝",[2]点数換算表!$B$16,IF(AB204="準優勝",[2]点数換算表!$C$16,IF(AB204="ベスト4",[2]点数換算表!$D$16,IF(AB204="ベスト8",[2]点数換算表!$E$16,IF(AB204="ベスト16",[2]点数換算表!$F$16,IF(AB204="ベスト32",[2]点数換算表!$G$16,"")))))))</f>
        <v>0</v>
      </c>
      <c r="AD204" s="24"/>
      <c r="AE204" s="13">
        <f>IF(AD204="",0,IF(AD204="優勝",[2]点数換算表!$B$17,IF(AD204="準優勝",[2]点数換算表!$C$17,IF(AD204="ベスト4",[2]点数換算表!$D$17,IF(AD204="ベスト8",[2]点数換算表!$E$17,IF(AD204="ベスト16",[2]点数換算表!$F$17,IF(AD204="ベスト32",[2]点数換算表!$G$17,"")))))))</f>
        <v>0</v>
      </c>
      <c r="AF204" s="15"/>
      <c r="AG204" s="13">
        <f>IF(AF204="",0,IF(AF204="優勝",[2]点数換算表!$B$18,IF(AF204="準優勝",[2]点数換算表!$C$18,IF(AF204="ベスト4",[2]点数換算表!$D$18,IF(AF204="ベスト8",[2]点数換算表!$E$18,[2]点数換算表!$F$18)))))</f>
        <v>0</v>
      </c>
      <c r="AH204" s="15"/>
      <c r="AI204" s="13">
        <f>IF(AH204="",0,IF(AH204="優勝",[2]点数換算表!$B$19,IF(AH204="準優勝",[2]点数換算表!$C$19,IF(AH204="ベスト4",[2]点数換算表!$D$19,IF(AH204="ベスト8",[2]点数換算表!$E$19,[2]点数換算表!$F$19)))))</f>
        <v>0</v>
      </c>
    </row>
    <row r="205" spans="1:35">
      <c r="A205" s="13">
        <v>202</v>
      </c>
      <c r="B205" s="13" t="s">
        <v>658</v>
      </c>
      <c r="C205" s="13" t="s">
        <v>659</v>
      </c>
      <c r="D205" s="13">
        <v>3</v>
      </c>
      <c r="E205" s="20" t="s">
        <v>289</v>
      </c>
      <c r="F205" s="27" t="s">
        <v>540</v>
      </c>
      <c r="G205" s="13">
        <f t="shared" si="4"/>
        <v>20</v>
      </c>
      <c r="H205" s="15"/>
      <c r="I205" s="13">
        <f>IF(H205="",0,IF(H205="優勝",[2]点数換算表!$B$2,IF(H205="準優勝",[2]点数換算表!$C$2,IF(H205="ベスト4",[2]点数換算表!$D$2,[2]点数換算表!$E$2))))</f>
        <v>0</v>
      </c>
      <c r="J205" s="15"/>
      <c r="K205" s="13">
        <f>IF(J205="",0,IF(J205="優勝",[2]点数換算表!$B$3,IF(J205="準優勝",[2]点数換算表!$C$3,IF(J205="ベスト4",[2]点数換算表!$D$3,[2]点数換算表!$E$3))))</f>
        <v>0</v>
      </c>
      <c r="L205" s="24" t="s">
        <v>7</v>
      </c>
      <c r="M205" s="13">
        <f>IF(L205="",0,IF(L205="優勝",[2]点数換算表!$B$4,IF(L205="準優勝",[2]点数換算表!$C$4,IF(L205="ベスト4",[2]点数換算表!$D$4,IF(L205="ベスト8",[2]点数換算表!$E$4,IF(L205="ベスト16",[2]点数換算表!$F$4,""))))))</f>
        <v>20</v>
      </c>
      <c r="N205" s="24"/>
      <c r="O205" s="13">
        <f>IF(N205="",0,IF(N205="優勝",[2]点数換算表!$B$5,IF(N205="準優勝",[2]点数換算表!$C$5,IF(N205="ベスト4",[2]点数換算表!$D$5,IF(N205="ベスト8",[2]点数換算表!$E$5,IF(N205="ベスト16",[2]点数換算表!$F$5,IF(N205="ベスト32",[2]点数換算表!$G$5,"")))))))</f>
        <v>0</v>
      </c>
      <c r="P205" s="24"/>
      <c r="Q205" s="13">
        <f>IF(P205="",0,IF(P205="優勝",[2]点数換算表!$B$6,IF(P205="準優勝",[2]点数換算表!$C$6,IF(P205="ベスト4",[2]点数換算表!$D$6,IF(P205="ベスト8",[2]点数換算表!$E$6,IF(P205="ベスト16",[2]点数換算表!$F$6,IF(P205="ベスト32",[2]点数換算表!$G$6,"")))))))</f>
        <v>0</v>
      </c>
      <c r="R205" s="15"/>
      <c r="S205" s="13">
        <f>IF(R205="",0,IF(R205="優勝",[2]点数換算表!$B$7,IF(R205="準優勝",[2]点数換算表!$C$7,IF(R205="ベスト4",[2]点数換算表!$D$7,IF(R205="ベスト8",[2]点数換算表!$E$7,[2]点数換算表!$F$7)))))</f>
        <v>0</v>
      </c>
      <c r="T205" s="15"/>
      <c r="U205" s="13">
        <f>IF(T205="",0,IF(T205="優勝",[2]点数換算表!$B$8,IF(T205="準優勝",[2]点数換算表!$C$8,IF(T205="ベスト4",[2]点数換算表!$D$8,IF(T205="ベスト8",[2]点数換算表!$E$8,[2]点数換算表!$F$8)))))</f>
        <v>0</v>
      </c>
      <c r="V205" s="15"/>
      <c r="W205" s="13">
        <f>IF(V205="",0,IF(V205="優勝",[2]点数換算表!$B$13,IF(V205="準優勝",[2]点数換算表!$C$13,IF(V205="ベスト4",[2]点数換算表!$D$13,[2]点数換算表!$E$13))))</f>
        <v>0</v>
      </c>
      <c r="X205" s="15"/>
      <c r="Y205" s="13">
        <f>IF(X205="",0,IF(X205="優勝",[2]点数換算表!$B$14,IF(X205="準優勝",[2]点数換算表!$C$14,IF(X205="ベスト4",[2]点数換算表!$D$14,[2]点数換算表!$E$14))))</f>
        <v>0</v>
      </c>
      <c r="Z205" s="24"/>
      <c r="AA205" s="13">
        <f>IF(Z205="",0,IF(Z205="優勝",[2]点数換算表!$B$15,IF(Z205="準優勝",[2]点数換算表!$C$15,IF(Z205="ベスト4",[2]点数換算表!$D$15,IF(Z205="ベスト8",[2]点数換算表!$E$15,IF(Z205="ベスト16",[2]点数換算表!$F$15,""))))))</f>
        <v>0</v>
      </c>
      <c r="AB205" s="24"/>
      <c r="AC205" s="13">
        <f>IF(AB205="",0,IF(AB205="優勝",[2]点数換算表!$B$16,IF(AB205="準優勝",[2]点数換算表!$C$16,IF(AB205="ベスト4",[2]点数換算表!$D$16,IF(AB205="ベスト8",[2]点数換算表!$E$16,IF(AB205="ベスト16",[2]点数換算表!$F$16,IF(AB205="ベスト32",[2]点数換算表!$G$16,"")))))))</f>
        <v>0</v>
      </c>
      <c r="AD205" s="24"/>
      <c r="AE205" s="13">
        <f>IF(AD205="",0,IF(AD205="優勝",[2]点数換算表!$B$17,IF(AD205="準優勝",[2]点数換算表!$C$17,IF(AD205="ベスト4",[2]点数換算表!$D$17,IF(AD205="ベスト8",[2]点数換算表!$E$17,IF(AD205="ベスト16",[2]点数換算表!$F$17,IF(AD205="ベスト32",[2]点数換算表!$G$17,"")))))))</f>
        <v>0</v>
      </c>
      <c r="AF205" s="15"/>
      <c r="AG205" s="13">
        <f>IF(AF205="",0,IF(AF205="優勝",[2]点数換算表!$B$18,IF(AF205="準優勝",[2]点数換算表!$C$18,IF(AF205="ベスト4",[2]点数換算表!$D$18,IF(AF205="ベスト8",[2]点数換算表!$E$18,[2]点数換算表!$F$18)))))</f>
        <v>0</v>
      </c>
      <c r="AH205" s="15"/>
      <c r="AI205" s="13">
        <f>IF(AH205="",0,IF(AH205="優勝",[2]点数換算表!$B$19,IF(AH205="準優勝",[2]点数換算表!$C$19,IF(AH205="ベスト4",[2]点数換算表!$D$19,IF(AH205="ベスト8",[2]点数換算表!$E$19,[2]点数換算表!$F$19)))))</f>
        <v>0</v>
      </c>
    </row>
    <row r="206" spans="1:35" ht="20">
      <c r="A206" s="13">
        <v>203</v>
      </c>
      <c r="B206" s="10" t="s">
        <v>686</v>
      </c>
      <c r="C206" s="10" t="s">
        <v>261</v>
      </c>
      <c r="D206" s="10">
        <v>2</v>
      </c>
      <c r="E206" s="19" t="s">
        <v>250</v>
      </c>
      <c r="F206" s="27" t="s">
        <v>540</v>
      </c>
      <c r="G206" s="13">
        <f t="shared" si="4"/>
        <v>20</v>
      </c>
      <c r="H206" s="15"/>
      <c r="I206" s="13">
        <f>IF(H206="",0,IF(H206="優勝",[2]点数換算表!$B$2,IF(H206="準優勝",[2]点数換算表!$C$2,IF(H206="ベスト4",[2]点数換算表!$D$2,[2]点数換算表!$E$2))))</f>
        <v>0</v>
      </c>
      <c r="J206" s="15"/>
      <c r="K206" s="13">
        <f>IF(J206="",0,IF(J206="優勝",[2]点数換算表!$B$3,IF(J206="準優勝",[2]点数換算表!$C$3,IF(J206="ベスト4",[2]点数換算表!$D$3,[2]点数換算表!$E$3))))</f>
        <v>0</v>
      </c>
      <c r="L206" s="24" t="s">
        <v>7</v>
      </c>
      <c r="M206" s="13">
        <f>IF(L206="",0,IF(L206="優勝",[2]点数換算表!$B$4,IF(L206="準優勝",[2]点数換算表!$C$4,IF(L206="ベスト4",[2]点数換算表!$D$4,IF(L206="ベスト8",[2]点数換算表!$E$4,IF(L206="ベスト16",[2]点数換算表!$F$4,""))))))</f>
        <v>20</v>
      </c>
      <c r="N206" s="24"/>
      <c r="O206" s="13">
        <f>IF(N206="",0,IF(N206="優勝",[2]点数換算表!$B$5,IF(N206="準優勝",[2]点数換算表!$C$5,IF(N206="ベスト4",[2]点数換算表!$D$5,IF(N206="ベスト8",[2]点数換算表!$E$5,IF(N206="ベスト16",[2]点数換算表!$F$5,IF(N206="ベスト32",[2]点数換算表!$G$5,"")))))))</f>
        <v>0</v>
      </c>
      <c r="P206" s="24"/>
      <c r="Q206" s="13">
        <f>IF(P206="",0,IF(P206="優勝",[2]点数換算表!$B$6,IF(P206="準優勝",[2]点数換算表!$C$6,IF(P206="ベスト4",[2]点数換算表!$D$6,IF(P206="ベスト8",[2]点数換算表!$E$6,IF(P206="ベスト16",[2]点数換算表!$F$6,IF(P206="ベスト32",[2]点数換算表!$G$6,"")))))))</f>
        <v>0</v>
      </c>
      <c r="R206" s="15"/>
      <c r="S206" s="13">
        <f>IF(R206="",0,IF(R206="優勝",[2]点数換算表!$B$7,IF(R206="準優勝",[2]点数換算表!$C$7,IF(R206="ベスト4",[2]点数換算表!$D$7,IF(R206="ベスト8",[2]点数換算表!$E$7,[2]点数換算表!$F$7)))))</f>
        <v>0</v>
      </c>
      <c r="T206" s="15"/>
      <c r="U206" s="13">
        <f>IF(T206="",0,IF(T206="優勝",[2]点数換算表!$B$8,IF(T206="準優勝",[2]点数換算表!$C$8,IF(T206="ベスト4",[2]点数換算表!$D$8,IF(T206="ベスト8",[2]点数換算表!$E$8,[2]点数換算表!$F$8)))))</f>
        <v>0</v>
      </c>
      <c r="V206" s="15"/>
      <c r="W206" s="13">
        <f>IF(V206="",0,IF(V206="優勝",[2]点数換算表!$B$13,IF(V206="準優勝",[2]点数換算表!$C$13,IF(V206="ベスト4",[2]点数換算表!$D$13,[2]点数換算表!$E$13))))</f>
        <v>0</v>
      </c>
      <c r="X206" s="15"/>
      <c r="Y206" s="13">
        <f>IF(X206="",0,IF(X206="優勝",[2]点数換算表!$B$14,IF(X206="準優勝",[2]点数換算表!$C$14,IF(X206="ベスト4",[2]点数換算表!$D$14,[2]点数換算表!$E$14))))</f>
        <v>0</v>
      </c>
      <c r="Z206" s="24"/>
      <c r="AA206" s="13">
        <f>IF(Z206="",0,IF(Z206="優勝",[2]点数換算表!$B$15,IF(Z206="準優勝",[2]点数換算表!$C$15,IF(Z206="ベスト4",[2]点数換算表!$D$15,IF(Z206="ベスト8",[2]点数換算表!$E$15,IF(Z206="ベスト16",[2]点数換算表!$F$15,""))))))</f>
        <v>0</v>
      </c>
      <c r="AB206" s="24"/>
      <c r="AC206" s="13">
        <f>IF(AB206="",0,IF(AB206="優勝",[2]点数換算表!$B$16,IF(AB206="準優勝",[2]点数換算表!$C$16,IF(AB206="ベスト4",[2]点数換算表!$D$16,IF(AB206="ベスト8",[2]点数換算表!$E$16,IF(AB206="ベスト16",[2]点数換算表!$F$16,IF(AB206="ベスト32",[2]点数換算表!$G$16,"")))))))</f>
        <v>0</v>
      </c>
      <c r="AD206" s="24"/>
      <c r="AE206" s="13">
        <f>IF(AD206="",0,IF(AD206="優勝",[2]点数換算表!$B$17,IF(AD206="準優勝",[2]点数換算表!$C$17,IF(AD206="ベスト4",[2]点数換算表!$D$17,IF(AD206="ベスト8",[2]点数換算表!$E$17,IF(AD206="ベスト16",[2]点数換算表!$F$17,IF(AD206="ベスト32",[2]点数換算表!$G$17,"")))))))</f>
        <v>0</v>
      </c>
      <c r="AF206" s="15"/>
      <c r="AG206" s="13">
        <f>IF(AF206="",0,IF(AF206="優勝",[2]点数換算表!$B$18,IF(AF206="準優勝",[2]点数換算表!$C$18,IF(AF206="ベスト4",[2]点数換算表!$D$18,IF(AF206="ベスト8",[2]点数換算表!$E$18,[2]点数換算表!$F$18)))))</f>
        <v>0</v>
      </c>
      <c r="AH206" s="15"/>
      <c r="AI206" s="13">
        <f>IF(AH206="",0,IF(AH206="優勝",[2]点数換算表!$B$19,IF(AH206="準優勝",[2]点数換算表!$C$19,IF(AH206="ベスト4",[2]点数換算表!$D$19,IF(AH206="ベスト8",[2]点数換算表!$E$19,[2]点数換算表!$F$19)))))</f>
        <v>0</v>
      </c>
    </row>
    <row r="207" spans="1:35" ht="20">
      <c r="A207" s="13">
        <v>204</v>
      </c>
      <c r="B207" s="10" t="s">
        <v>687</v>
      </c>
      <c r="C207" s="10" t="s">
        <v>261</v>
      </c>
      <c r="D207" s="10">
        <v>3</v>
      </c>
      <c r="E207" s="19" t="s">
        <v>250</v>
      </c>
      <c r="F207" s="27" t="s">
        <v>540</v>
      </c>
      <c r="G207" s="13">
        <f t="shared" si="4"/>
        <v>20</v>
      </c>
      <c r="H207" s="15"/>
      <c r="I207" s="13">
        <f>IF(H207="",0,IF(H207="優勝",[2]点数換算表!$B$2,IF(H207="準優勝",[2]点数換算表!$C$2,IF(H207="ベスト4",[2]点数換算表!$D$2,[2]点数換算表!$E$2))))</f>
        <v>0</v>
      </c>
      <c r="J207" s="15"/>
      <c r="K207" s="13">
        <f>IF(J207="",0,IF(J207="優勝",[2]点数換算表!$B$3,IF(J207="準優勝",[2]点数換算表!$C$3,IF(J207="ベスト4",[2]点数換算表!$D$3,[2]点数換算表!$E$3))))</f>
        <v>0</v>
      </c>
      <c r="L207" s="24" t="s">
        <v>7</v>
      </c>
      <c r="M207" s="13">
        <f>IF(L207="",0,IF(L207="優勝",[2]点数換算表!$B$4,IF(L207="準優勝",[2]点数換算表!$C$4,IF(L207="ベスト4",[2]点数換算表!$D$4,IF(L207="ベスト8",[2]点数換算表!$E$4,IF(L207="ベスト16",[2]点数換算表!$F$4,""))))))</f>
        <v>20</v>
      </c>
      <c r="N207" s="24"/>
      <c r="O207" s="13">
        <f>IF(N207="",0,IF(N207="優勝",[2]点数換算表!$B$5,IF(N207="準優勝",[2]点数換算表!$C$5,IF(N207="ベスト4",[2]点数換算表!$D$5,IF(N207="ベスト8",[2]点数換算表!$E$5,IF(N207="ベスト16",[2]点数換算表!$F$5,IF(N207="ベスト32",[2]点数換算表!$G$5,"")))))))</f>
        <v>0</v>
      </c>
      <c r="P207" s="24"/>
      <c r="Q207" s="13">
        <f>IF(P207="",0,IF(P207="優勝",[2]点数換算表!$B$6,IF(P207="準優勝",[2]点数換算表!$C$6,IF(P207="ベスト4",[2]点数換算表!$D$6,IF(P207="ベスト8",[2]点数換算表!$E$6,IF(P207="ベスト16",[2]点数換算表!$F$6,IF(P207="ベスト32",[2]点数換算表!$G$6,"")))))))</f>
        <v>0</v>
      </c>
      <c r="R207" s="15"/>
      <c r="S207" s="13">
        <f>IF(R207="",0,IF(R207="優勝",[2]点数換算表!$B$7,IF(R207="準優勝",[2]点数換算表!$C$7,IF(R207="ベスト4",[2]点数換算表!$D$7,IF(R207="ベスト8",[2]点数換算表!$E$7,[2]点数換算表!$F$7)))))</f>
        <v>0</v>
      </c>
      <c r="T207" s="15"/>
      <c r="U207" s="13">
        <f>IF(T207="",0,IF(T207="優勝",[2]点数換算表!$B$8,IF(T207="準優勝",[2]点数換算表!$C$8,IF(T207="ベスト4",[2]点数換算表!$D$8,IF(T207="ベスト8",[2]点数換算表!$E$8,[2]点数換算表!$F$8)))))</f>
        <v>0</v>
      </c>
      <c r="V207" s="15"/>
      <c r="W207" s="13">
        <f>IF(V207="",0,IF(V207="優勝",[2]点数換算表!$B$13,IF(V207="準優勝",[2]点数換算表!$C$13,IF(V207="ベスト4",[2]点数換算表!$D$13,[2]点数換算表!$E$13))))</f>
        <v>0</v>
      </c>
      <c r="X207" s="15"/>
      <c r="Y207" s="13">
        <f>IF(X207="",0,IF(X207="優勝",[2]点数換算表!$B$14,IF(X207="準優勝",[2]点数換算表!$C$14,IF(X207="ベスト4",[2]点数換算表!$D$14,[2]点数換算表!$E$14))))</f>
        <v>0</v>
      </c>
      <c r="Z207" s="24"/>
      <c r="AA207" s="13">
        <f>IF(Z207="",0,IF(Z207="優勝",[2]点数換算表!$B$15,IF(Z207="準優勝",[2]点数換算表!$C$15,IF(Z207="ベスト4",[2]点数換算表!$D$15,IF(Z207="ベスト8",[2]点数換算表!$E$15,IF(Z207="ベスト16",[2]点数換算表!$F$15,""))))))</f>
        <v>0</v>
      </c>
      <c r="AB207" s="24"/>
      <c r="AC207" s="13">
        <f>IF(AB207="",0,IF(AB207="優勝",[2]点数換算表!$B$16,IF(AB207="準優勝",[2]点数換算表!$C$16,IF(AB207="ベスト4",[2]点数換算表!$D$16,IF(AB207="ベスト8",[2]点数換算表!$E$16,IF(AB207="ベスト16",[2]点数換算表!$F$16,IF(AB207="ベスト32",[2]点数換算表!$G$16,"")))))))</f>
        <v>0</v>
      </c>
      <c r="AD207" s="24"/>
      <c r="AE207" s="13">
        <f>IF(AD207="",0,IF(AD207="優勝",[2]点数換算表!$B$17,IF(AD207="準優勝",[2]点数換算表!$C$17,IF(AD207="ベスト4",[2]点数換算表!$D$17,IF(AD207="ベスト8",[2]点数換算表!$E$17,IF(AD207="ベスト16",[2]点数換算表!$F$17,IF(AD207="ベスト32",[2]点数換算表!$G$17,"")))))))</f>
        <v>0</v>
      </c>
      <c r="AF207" s="15"/>
      <c r="AG207" s="13">
        <f>IF(AF207="",0,IF(AF207="優勝",[2]点数換算表!$B$18,IF(AF207="準優勝",[2]点数換算表!$C$18,IF(AF207="ベスト4",[2]点数換算表!$D$18,IF(AF207="ベスト8",[2]点数換算表!$E$18,[2]点数換算表!$F$18)))))</f>
        <v>0</v>
      </c>
      <c r="AH207" s="15"/>
      <c r="AI207" s="13">
        <f>IF(AH207="",0,IF(AH207="優勝",[2]点数換算表!$B$19,IF(AH207="準優勝",[2]点数換算表!$C$19,IF(AH207="ベスト4",[2]点数換算表!$D$19,IF(AH207="ベスト8",[2]点数換算表!$E$19,[2]点数換算表!$F$19)))))</f>
        <v>0</v>
      </c>
    </row>
    <row r="208" spans="1:35" ht="20">
      <c r="A208" s="13">
        <v>205</v>
      </c>
      <c r="B208" s="10" t="s">
        <v>688</v>
      </c>
      <c r="C208" s="10" t="s">
        <v>266</v>
      </c>
      <c r="D208" s="10">
        <v>2</v>
      </c>
      <c r="E208" s="19" t="s">
        <v>250</v>
      </c>
      <c r="F208" s="27" t="s">
        <v>540</v>
      </c>
      <c r="G208" s="13">
        <f t="shared" si="4"/>
        <v>20</v>
      </c>
      <c r="H208" s="15"/>
      <c r="I208" s="13">
        <f>IF(H208="",0,IF(H208="優勝",[2]点数換算表!$B$2,IF(H208="準優勝",[2]点数換算表!$C$2,IF(H208="ベスト4",[2]点数換算表!$D$2,[2]点数換算表!$E$2))))</f>
        <v>0</v>
      </c>
      <c r="J208" s="15"/>
      <c r="K208" s="13">
        <f>IF(J208="",0,IF(J208="優勝",[2]点数換算表!$B$3,IF(J208="準優勝",[2]点数換算表!$C$3,IF(J208="ベスト4",[2]点数換算表!$D$3,[2]点数換算表!$E$3))))</f>
        <v>0</v>
      </c>
      <c r="L208" s="24" t="s">
        <v>7</v>
      </c>
      <c r="M208" s="13">
        <f>IF(L208="",0,IF(L208="優勝",[2]点数換算表!$B$4,IF(L208="準優勝",[2]点数換算表!$C$4,IF(L208="ベスト4",[2]点数換算表!$D$4,IF(L208="ベスト8",[2]点数換算表!$E$4,IF(L208="ベスト16",[2]点数換算表!$F$4,""))))))</f>
        <v>20</v>
      </c>
      <c r="N208" s="24"/>
      <c r="O208" s="13">
        <f>IF(N208="",0,IF(N208="優勝",[2]点数換算表!$B$5,IF(N208="準優勝",[2]点数換算表!$C$5,IF(N208="ベスト4",[2]点数換算表!$D$5,IF(N208="ベスト8",[2]点数換算表!$E$5,IF(N208="ベスト16",[2]点数換算表!$F$5,IF(N208="ベスト32",[2]点数換算表!$G$5,"")))))))</f>
        <v>0</v>
      </c>
      <c r="P208" s="24"/>
      <c r="Q208" s="13">
        <f>IF(P208="",0,IF(P208="優勝",[2]点数換算表!$B$6,IF(P208="準優勝",[2]点数換算表!$C$6,IF(P208="ベスト4",[2]点数換算表!$D$6,IF(P208="ベスト8",[2]点数換算表!$E$6,IF(P208="ベスト16",[2]点数換算表!$F$6,IF(P208="ベスト32",[2]点数換算表!$G$6,"")))))))</f>
        <v>0</v>
      </c>
      <c r="R208" s="15"/>
      <c r="S208" s="13">
        <f>IF(R208="",0,IF(R208="優勝",[2]点数換算表!$B$7,IF(R208="準優勝",[2]点数換算表!$C$7,IF(R208="ベスト4",[2]点数換算表!$D$7,IF(R208="ベスト8",[2]点数換算表!$E$7,[2]点数換算表!$F$7)))))</f>
        <v>0</v>
      </c>
      <c r="T208" s="15"/>
      <c r="U208" s="13">
        <f>IF(T208="",0,IF(T208="優勝",[2]点数換算表!$B$8,IF(T208="準優勝",[2]点数換算表!$C$8,IF(T208="ベスト4",[2]点数換算表!$D$8,IF(T208="ベスト8",[2]点数換算表!$E$8,[2]点数換算表!$F$8)))))</f>
        <v>0</v>
      </c>
      <c r="V208" s="15"/>
      <c r="W208" s="13">
        <f>IF(V208="",0,IF(V208="優勝",[2]点数換算表!$B$13,IF(V208="準優勝",[2]点数換算表!$C$13,IF(V208="ベスト4",[2]点数換算表!$D$13,[2]点数換算表!$E$13))))</f>
        <v>0</v>
      </c>
      <c r="X208" s="15"/>
      <c r="Y208" s="13">
        <f>IF(X208="",0,IF(X208="優勝",[2]点数換算表!$B$14,IF(X208="準優勝",[2]点数換算表!$C$14,IF(X208="ベスト4",[2]点数換算表!$D$14,[2]点数換算表!$E$14))))</f>
        <v>0</v>
      </c>
      <c r="Z208" s="24"/>
      <c r="AA208" s="13">
        <f>IF(Z208="",0,IF(Z208="優勝",[2]点数換算表!$B$15,IF(Z208="準優勝",[2]点数換算表!$C$15,IF(Z208="ベスト4",[2]点数換算表!$D$15,IF(Z208="ベスト8",[2]点数換算表!$E$15,IF(Z208="ベスト16",[2]点数換算表!$F$15,""))))))</f>
        <v>0</v>
      </c>
      <c r="AB208" s="24"/>
      <c r="AC208" s="13">
        <f>IF(AB208="",0,IF(AB208="優勝",[2]点数換算表!$B$16,IF(AB208="準優勝",[2]点数換算表!$C$16,IF(AB208="ベスト4",[2]点数換算表!$D$16,IF(AB208="ベスト8",[2]点数換算表!$E$16,IF(AB208="ベスト16",[2]点数換算表!$F$16,IF(AB208="ベスト32",[2]点数換算表!$G$16,"")))))))</f>
        <v>0</v>
      </c>
      <c r="AD208" s="24"/>
      <c r="AE208" s="13">
        <f>IF(AD208="",0,IF(AD208="優勝",[2]点数換算表!$B$17,IF(AD208="準優勝",[2]点数換算表!$C$17,IF(AD208="ベスト4",[2]点数換算表!$D$17,IF(AD208="ベスト8",[2]点数換算表!$E$17,IF(AD208="ベスト16",[2]点数換算表!$F$17,IF(AD208="ベスト32",[2]点数換算表!$G$17,"")))))))</f>
        <v>0</v>
      </c>
      <c r="AF208" s="15"/>
      <c r="AG208" s="13">
        <f>IF(AF208="",0,IF(AF208="優勝",[2]点数換算表!$B$18,IF(AF208="準優勝",[2]点数換算表!$C$18,IF(AF208="ベスト4",[2]点数換算表!$D$18,IF(AF208="ベスト8",[2]点数換算表!$E$18,[2]点数換算表!$F$18)))))</f>
        <v>0</v>
      </c>
      <c r="AH208" s="15"/>
      <c r="AI208" s="13">
        <f>IF(AH208="",0,IF(AH208="優勝",[2]点数換算表!$B$19,IF(AH208="準優勝",[2]点数換算表!$C$19,IF(AH208="ベスト4",[2]点数換算表!$D$19,IF(AH208="ベスト8",[2]点数換算表!$E$19,[2]点数換算表!$F$19)))))</f>
        <v>0</v>
      </c>
    </row>
    <row r="209" spans="1:35" ht="20">
      <c r="A209" s="13">
        <v>206</v>
      </c>
      <c r="B209" s="10" t="s">
        <v>689</v>
      </c>
      <c r="C209" s="10" t="s">
        <v>264</v>
      </c>
      <c r="D209" s="10">
        <v>3</v>
      </c>
      <c r="E209" s="19" t="s">
        <v>250</v>
      </c>
      <c r="F209" s="27" t="s">
        <v>540</v>
      </c>
      <c r="G209" s="13">
        <f t="shared" si="4"/>
        <v>20</v>
      </c>
      <c r="H209" s="15"/>
      <c r="I209" s="13">
        <f>IF(H209="",0,IF(H209="優勝",[2]点数換算表!$B$2,IF(H209="準優勝",[2]点数換算表!$C$2,IF(H209="ベスト4",[2]点数換算表!$D$2,[2]点数換算表!$E$2))))</f>
        <v>0</v>
      </c>
      <c r="J209" s="15"/>
      <c r="K209" s="13">
        <f>IF(J209="",0,IF(J209="優勝",[2]点数換算表!$B$3,IF(J209="準優勝",[2]点数換算表!$C$3,IF(J209="ベスト4",[2]点数換算表!$D$3,[2]点数換算表!$E$3))))</f>
        <v>0</v>
      </c>
      <c r="L209" s="24" t="s">
        <v>7</v>
      </c>
      <c r="M209" s="13">
        <f>IF(L209="",0,IF(L209="優勝",[2]点数換算表!$B$4,IF(L209="準優勝",[2]点数換算表!$C$4,IF(L209="ベスト4",[2]点数換算表!$D$4,IF(L209="ベスト8",[2]点数換算表!$E$4,IF(L209="ベスト16",[2]点数換算表!$F$4,""))))))</f>
        <v>20</v>
      </c>
      <c r="N209" s="24"/>
      <c r="O209" s="13">
        <f>IF(N209="",0,IF(N209="優勝",[2]点数換算表!$B$5,IF(N209="準優勝",[2]点数換算表!$C$5,IF(N209="ベスト4",[2]点数換算表!$D$5,IF(N209="ベスト8",[2]点数換算表!$E$5,IF(N209="ベスト16",[2]点数換算表!$F$5,IF(N209="ベスト32",[2]点数換算表!$G$5,"")))))))</f>
        <v>0</v>
      </c>
      <c r="P209" s="24"/>
      <c r="Q209" s="13">
        <f>IF(P209="",0,IF(P209="優勝",[2]点数換算表!$B$6,IF(P209="準優勝",[2]点数換算表!$C$6,IF(P209="ベスト4",[2]点数換算表!$D$6,IF(P209="ベスト8",[2]点数換算表!$E$6,IF(P209="ベスト16",[2]点数換算表!$F$6,IF(P209="ベスト32",[2]点数換算表!$G$6,"")))))))</f>
        <v>0</v>
      </c>
      <c r="R209" s="15"/>
      <c r="S209" s="13">
        <f>IF(R209="",0,IF(R209="優勝",[2]点数換算表!$B$7,IF(R209="準優勝",[2]点数換算表!$C$7,IF(R209="ベスト4",[2]点数換算表!$D$7,IF(R209="ベスト8",[2]点数換算表!$E$7,[2]点数換算表!$F$7)))))</f>
        <v>0</v>
      </c>
      <c r="T209" s="15"/>
      <c r="U209" s="13">
        <f>IF(T209="",0,IF(T209="優勝",[2]点数換算表!$B$8,IF(T209="準優勝",[2]点数換算表!$C$8,IF(T209="ベスト4",[2]点数換算表!$D$8,IF(T209="ベスト8",[2]点数換算表!$E$8,[2]点数換算表!$F$8)))))</f>
        <v>0</v>
      </c>
      <c r="V209" s="15"/>
      <c r="W209" s="13">
        <f>IF(V209="",0,IF(V209="優勝",[2]点数換算表!$B$13,IF(V209="準優勝",[2]点数換算表!$C$13,IF(V209="ベスト4",[2]点数換算表!$D$13,[2]点数換算表!$E$13))))</f>
        <v>0</v>
      </c>
      <c r="X209" s="15"/>
      <c r="Y209" s="13">
        <f>IF(X209="",0,IF(X209="優勝",[2]点数換算表!$B$14,IF(X209="準優勝",[2]点数換算表!$C$14,IF(X209="ベスト4",[2]点数換算表!$D$14,[2]点数換算表!$E$14))))</f>
        <v>0</v>
      </c>
      <c r="Z209" s="24"/>
      <c r="AA209" s="13">
        <f>IF(Z209="",0,IF(Z209="優勝",[2]点数換算表!$B$15,IF(Z209="準優勝",[2]点数換算表!$C$15,IF(Z209="ベスト4",[2]点数換算表!$D$15,IF(Z209="ベスト8",[2]点数換算表!$E$15,IF(Z209="ベスト16",[2]点数換算表!$F$15,""))))))</f>
        <v>0</v>
      </c>
      <c r="AB209" s="24"/>
      <c r="AC209" s="13">
        <f>IF(AB209="",0,IF(AB209="優勝",[2]点数換算表!$B$16,IF(AB209="準優勝",[2]点数換算表!$C$16,IF(AB209="ベスト4",[2]点数換算表!$D$16,IF(AB209="ベスト8",[2]点数換算表!$E$16,IF(AB209="ベスト16",[2]点数換算表!$F$16,IF(AB209="ベスト32",[2]点数換算表!$G$16,"")))))))</f>
        <v>0</v>
      </c>
      <c r="AD209" s="24"/>
      <c r="AE209" s="13">
        <f>IF(AD209="",0,IF(AD209="優勝",[2]点数換算表!$B$17,IF(AD209="準優勝",[2]点数換算表!$C$17,IF(AD209="ベスト4",[2]点数換算表!$D$17,IF(AD209="ベスト8",[2]点数換算表!$E$17,IF(AD209="ベスト16",[2]点数換算表!$F$17,IF(AD209="ベスト32",[2]点数換算表!$G$17,"")))))))</f>
        <v>0</v>
      </c>
      <c r="AF209" s="15"/>
      <c r="AG209" s="13">
        <f>IF(AF209="",0,IF(AF209="優勝",[2]点数換算表!$B$18,IF(AF209="準優勝",[2]点数換算表!$C$18,IF(AF209="ベスト4",[2]点数換算表!$D$18,IF(AF209="ベスト8",[2]点数換算表!$E$18,[2]点数換算表!$F$18)))))</f>
        <v>0</v>
      </c>
      <c r="AH209" s="15"/>
      <c r="AI209" s="13">
        <f>IF(AH209="",0,IF(AH209="優勝",[2]点数換算表!$B$19,IF(AH209="準優勝",[2]点数換算表!$C$19,IF(AH209="ベスト4",[2]点数換算表!$D$19,IF(AH209="ベスト8",[2]点数換算表!$E$19,[2]点数換算表!$F$19)))))</f>
        <v>0</v>
      </c>
    </row>
    <row r="210" spans="1:35" ht="20">
      <c r="A210" s="13">
        <v>207</v>
      </c>
      <c r="B210" s="10" t="s">
        <v>690</v>
      </c>
      <c r="C210" s="10" t="s">
        <v>257</v>
      </c>
      <c r="D210" s="10">
        <v>2</v>
      </c>
      <c r="E210" s="19" t="s">
        <v>250</v>
      </c>
      <c r="F210" s="27" t="s">
        <v>540</v>
      </c>
      <c r="G210" s="13">
        <f t="shared" si="4"/>
        <v>20</v>
      </c>
      <c r="H210" s="15"/>
      <c r="I210" s="13">
        <f>IF(H210="",0,IF(H210="優勝",[2]点数換算表!$B$2,IF(H210="準優勝",[2]点数換算表!$C$2,IF(H210="ベスト4",[2]点数換算表!$D$2,[2]点数換算表!$E$2))))</f>
        <v>0</v>
      </c>
      <c r="J210" s="15"/>
      <c r="K210" s="13">
        <f>IF(J210="",0,IF(J210="優勝",[2]点数換算表!$B$3,IF(J210="準優勝",[2]点数換算表!$C$3,IF(J210="ベスト4",[2]点数換算表!$D$3,[2]点数換算表!$E$3))))</f>
        <v>0</v>
      </c>
      <c r="L210" s="24" t="s">
        <v>7</v>
      </c>
      <c r="M210" s="13">
        <f>IF(L210="",0,IF(L210="優勝",[2]点数換算表!$B$4,IF(L210="準優勝",[2]点数換算表!$C$4,IF(L210="ベスト4",[2]点数換算表!$D$4,IF(L210="ベスト8",[2]点数換算表!$E$4,IF(L210="ベスト16",[2]点数換算表!$F$4,""))))))</f>
        <v>20</v>
      </c>
      <c r="N210" s="24"/>
      <c r="O210" s="13">
        <f>IF(N210="",0,IF(N210="優勝",[2]点数換算表!$B$5,IF(N210="準優勝",[2]点数換算表!$C$5,IF(N210="ベスト4",[2]点数換算表!$D$5,IF(N210="ベスト8",[2]点数換算表!$E$5,IF(N210="ベスト16",[2]点数換算表!$F$5,IF(N210="ベスト32",[2]点数換算表!$G$5,"")))))))</f>
        <v>0</v>
      </c>
      <c r="P210" s="24"/>
      <c r="Q210" s="13">
        <f>IF(P210="",0,IF(P210="優勝",[2]点数換算表!$B$6,IF(P210="準優勝",[2]点数換算表!$C$6,IF(P210="ベスト4",[2]点数換算表!$D$6,IF(P210="ベスト8",[2]点数換算表!$E$6,IF(P210="ベスト16",[2]点数換算表!$F$6,IF(P210="ベスト32",[2]点数換算表!$G$6,"")))))))</f>
        <v>0</v>
      </c>
      <c r="R210" s="15"/>
      <c r="S210" s="13">
        <f>IF(R210="",0,IF(R210="優勝",[2]点数換算表!$B$7,IF(R210="準優勝",[2]点数換算表!$C$7,IF(R210="ベスト4",[2]点数換算表!$D$7,IF(R210="ベスト8",[2]点数換算表!$E$7,[2]点数換算表!$F$7)))))</f>
        <v>0</v>
      </c>
      <c r="T210" s="15"/>
      <c r="U210" s="13">
        <f>IF(T210="",0,IF(T210="優勝",[2]点数換算表!$B$8,IF(T210="準優勝",[2]点数換算表!$C$8,IF(T210="ベスト4",[2]点数換算表!$D$8,IF(T210="ベスト8",[2]点数換算表!$E$8,[2]点数換算表!$F$8)))))</f>
        <v>0</v>
      </c>
      <c r="V210" s="15"/>
      <c r="W210" s="13">
        <f>IF(V210="",0,IF(V210="優勝",[2]点数換算表!$B$13,IF(V210="準優勝",[2]点数換算表!$C$13,IF(V210="ベスト4",[2]点数換算表!$D$13,[2]点数換算表!$E$13))))</f>
        <v>0</v>
      </c>
      <c r="X210" s="15"/>
      <c r="Y210" s="13">
        <f>IF(X210="",0,IF(X210="優勝",[2]点数換算表!$B$14,IF(X210="準優勝",[2]点数換算表!$C$14,IF(X210="ベスト4",[2]点数換算表!$D$14,[2]点数換算表!$E$14))))</f>
        <v>0</v>
      </c>
      <c r="Z210" s="24"/>
      <c r="AA210" s="13">
        <f>IF(Z210="",0,IF(Z210="優勝",[2]点数換算表!$B$15,IF(Z210="準優勝",[2]点数換算表!$C$15,IF(Z210="ベスト4",[2]点数換算表!$D$15,IF(Z210="ベスト8",[2]点数換算表!$E$15,IF(Z210="ベスト16",[2]点数換算表!$F$15,""))))))</f>
        <v>0</v>
      </c>
      <c r="AB210" s="24"/>
      <c r="AC210" s="13">
        <f>IF(AB210="",0,IF(AB210="優勝",[2]点数換算表!$B$16,IF(AB210="準優勝",[2]点数換算表!$C$16,IF(AB210="ベスト4",[2]点数換算表!$D$16,IF(AB210="ベスト8",[2]点数換算表!$E$16,IF(AB210="ベスト16",[2]点数換算表!$F$16,IF(AB210="ベスト32",[2]点数換算表!$G$16,"")))))))</f>
        <v>0</v>
      </c>
      <c r="AD210" s="24"/>
      <c r="AE210" s="13">
        <f>IF(AD210="",0,IF(AD210="優勝",[2]点数換算表!$B$17,IF(AD210="準優勝",[2]点数換算表!$C$17,IF(AD210="ベスト4",[2]点数換算表!$D$17,IF(AD210="ベスト8",[2]点数換算表!$E$17,IF(AD210="ベスト16",[2]点数換算表!$F$17,IF(AD210="ベスト32",[2]点数換算表!$G$17,"")))))))</f>
        <v>0</v>
      </c>
      <c r="AF210" s="15"/>
      <c r="AG210" s="13">
        <f>IF(AF210="",0,IF(AF210="優勝",[2]点数換算表!$B$18,IF(AF210="準優勝",[2]点数換算表!$C$18,IF(AF210="ベスト4",[2]点数換算表!$D$18,IF(AF210="ベスト8",[2]点数換算表!$E$18,[2]点数換算表!$F$18)))))</f>
        <v>0</v>
      </c>
      <c r="AH210" s="15"/>
      <c r="AI210" s="13">
        <f>IF(AH210="",0,IF(AH210="優勝",[2]点数換算表!$B$19,IF(AH210="準優勝",[2]点数換算表!$C$19,IF(AH210="ベスト4",[2]点数換算表!$D$19,IF(AH210="ベスト8",[2]点数換算表!$E$19,[2]点数換算表!$F$19)))))</f>
        <v>0</v>
      </c>
    </row>
    <row r="211" spans="1:35">
      <c r="A211" s="13">
        <v>208</v>
      </c>
      <c r="B211" s="24" t="s">
        <v>260</v>
      </c>
      <c r="C211" s="24" t="s">
        <v>249</v>
      </c>
      <c r="D211" s="24">
        <v>3</v>
      </c>
      <c r="E211" s="19" t="s">
        <v>250</v>
      </c>
      <c r="F211" s="27" t="s">
        <v>540</v>
      </c>
      <c r="G211" s="13">
        <f t="shared" si="4"/>
        <v>16</v>
      </c>
      <c r="H211" s="15"/>
      <c r="I211" s="13">
        <f>IF(H211="",0,IF(H211="優勝",[2]点数換算表!$B$2,IF(H211="準優勝",[2]点数換算表!$C$2,IF(H211="ベスト4",[2]点数換算表!$D$2,[2]点数換算表!$E$2))))</f>
        <v>0</v>
      </c>
      <c r="J211" s="15"/>
      <c r="K211" s="13">
        <f>IF(J211="",0,IF(J211="優勝",[2]点数換算表!$B$3,IF(J211="準優勝",[2]点数換算表!$C$3,IF(J211="ベスト4",[2]点数換算表!$D$3,[2]点数換算表!$E$3))))</f>
        <v>0</v>
      </c>
      <c r="L211" s="24"/>
      <c r="M211" s="13">
        <f>IF(L211="",0,IF(L211="優勝",[2]点数換算表!$B$4,IF(L211="準優勝",[2]点数換算表!$C$4,IF(L211="ベスト4",[2]点数換算表!$D$4,IF(L211="ベスト8",[2]点数換算表!$E$4,IF(L211="ベスト16",[2]点数換算表!$F$4,""))))))</f>
        <v>0</v>
      </c>
      <c r="N211" s="24"/>
      <c r="O211" s="13">
        <f>IF(N211="",0,IF(N211="優勝",[2]点数換算表!$B$5,IF(N211="準優勝",[2]点数換算表!$C$5,IF(N211="ベスト4",[2]点数換算表!$D$5,IF(N211="ベスト8",[2]点数換算表!$E$5,IF(N211="ベスト16",[2]点数換算表!$F$5,IF(N211="ベスト32",[2]点数換算表!$G$5,"")))))))</f>
        <v>0</v>
      </c>
      <c r="P211" s="24"/>
      <c r="Q211" s="13">
        <f>IF(P211="",0,IF(P211="優勝",[2]点数換算表!$B$6,IF(P211="準優勝",[2]点数換算表!$C$6,IF(P211="ベスト4",[2]点数換算表!$D$6,IF(P211="ベスト8",[2]点数換算表!$E$6,IF(P211="ベスト16",[2]点数換算表!$F$6,IF(P211="ベスト32",[2]点数換算表!$G$6,"")))))))</f>
        <v>0</v>
      </c>
      <c r="R211" s="15"/>
      <c r="S211" s="13">
        <f>IF(R211="",0,IF(R211="優勝",[2]点数換算表!$B$7,IF(R211="準優勝",[2]点数換算表!$C$7,IF(R211="ベスト4",[2]点数換算表!$D$7,IF(R211="ベスト8",[2]点数換算表!$E$7,[2]点数換算表!$F$7)))))</f>
        <v>0</v>
      </c>
      <c r="T211" s="15"/>
      <c r="U211" s="13">
        <f>IF(T211="",0,IF(T211="優勝",[2]点数換算表!$B$8,IF(T211="準優勝",[2]点数換算表!$C$8,IF(T211="ベスト4",[2]点数換算表!$D$8,IF(T211="ベスト8",[2]点数換算表!$E$8,[2]点数換算表!$F$8)))))</f>
        <v>0</v>
      </c>
      <c r="V211" s="15"/>
      <c r="W211" s="13">
        <f>IF(V211="",0,IF(V211="優勝",[2]点数換算表!$B$13,IF(V211="準優勝",[2]点数換算表!$C$13,IF(V211="ベスト4",[2]点数換算表!$D$13,[2]点数換算表!$E$13))))</f>
        <v>0</v>
      </c>
      <c r="X211" s="15"/>
      <c r="Y211" s="13">
        <f>IF(X211="",0,IF(X211="優勝",[2]点数換算表!$B$14,IF(X211="準優勝",[2]点数換算表!$C$14,IF(X211="ベスト4",[2]点数換算表!$D$14,[2]点数換算表!$E$14))))</f>
        <v>0</v>
      </c>
      <c r="Z211" s="24" t="s">
        <v>7</v>
      </c>
      <c r="AA211" s="13">
        <f>IF(Z211="",0,IF(Z211="優勝",[2]点数換算表!$B$15,IF(Z211="準優勝",[2]点数換算表!$C$15,IF(Z211="ベスト4",[2]点数換算表!$D$15,IF(Z211="ベスト8",[2]点数換算表!$E$15,IF(Z211="ベスト16",[2]点数換算表!$F$15,""))))))</f>
        <v>16</v>
      </c>
      <c r="AB211" s="24"/>
      <c r="AC211" s="13">
        <f>IF(AB211="",0,IF(AB211="優勝",[2]点数換算表!$B$16,IF(AB211="準優勝",[2]点数換算表!$C$16,IF(AB211="ベスト4",[2]点数換算表!$D$16,IF(AB211="ベスト8",[2]点数換算表!$E$16,IF(AB211="ベスト16",[2]点数換算表!$F$16,IF(AB211="ベスト32",[2]点数換算表!$G$16,"")))))))</f>
        <v>0</v>
      </c>
      <c r="AD211" s="24"/>
      <c r="AE211" s="13">
        <f>IF(AD211="",0,IF(AD211="優勝",[2]点数換算表!$B$17,IF(AD211="準優勝",[2]点数換算表!$C$17,IF(AD211="ベスト4",[2]点数換算表!$D$17,IF(AD211="ベスト8",[2]点数換算表!$E$17,IF(AD211="ベスト16",[2]点数換算表!$F$17,IF(AD211="ベスト32",[2]点数換算表!$G$17,"")))))))</f>
        <v>0</v>
      </c>
      <c r="AF211" s="15"/>
      <c r="AG211" s="13">
        <f>IF(AF211="",0,IF(AF211="優勝",[2]点数換算表!$B$18,IF(AF211="準優勝",[2]点数換算表!$C$18,IF(AF211="ベスト4",[2]点数換算表!$D$18,IF(AF211="ベスト8",[2]点数換算表!$E$18,[2]点数換算表!$F$18)))))</f>
        <v>0</v>
      </c>
      <c r="AH211" s="15"/>
      <c r="AI211" s="13">
        <f>IF(AH211="",0,IF(AH211="優勝",[2]点数換算表!$B$19,IF(AH211="準優勝",[2]点数換算表!$C$19,IF(AH211="ベスト4",[2]点数換算表!$D$19,IF(AH211="ベスト8",[2]点数換算表!$E$19,[2]点数換算表!$F$19)))))</f>
        <v>0</v>
      </c>
    </row>
    <row r="212" spans="1:35">
      <c r="A212" s="13">
        <v>209</v>
      </c>
      <c r="B212" s="24" t="s">
        <v>230</v>
      </c>
      <c r="C212" s="24" t="s">
        <v>180</v>
      </c>
      <c r="D212" s="24">
        <v>2</v>
      </c>
      <c r="E212" s="18" t="s">
        <v>179</v>
      </c>
      <c r="F212" s="27" t="s">
        <v>540</v>
      </c>
      <c r="G212" s="13">
        <f t="shared" si="4"/>
        <v>16</v>
      </c>
      <c r="H212" s="15"/>
      <c r="I212" s="13">
        <f>IF(H212="",0,IF(H212="優勝",[2]点数換算表!$B$2,IF(H212="準優勝",[2]点数換算表!$C$2,IF(H212="ベスト4",[2]点数換算表!$D$2,[2]点数換算表!$E$2))))</f>
        <v>0</v>
      </c>
      <c r="J212" s="15"/>
      <c r="K212" s="13">
        <f>IF(J212="",0,IF(J212="優勝",[2]点数換算表!$B$3,IF(J212="準優勝",[2]点数換算表!$C$3,IF(J212="ベスト4",[2]点数換算表!$D$3,[2]点数換算表!$E$3))))</f>
        <v>0</v>
      </c>
      <c r="L212" s="24"/>
      <c r="M212" s="13">
        <f>IF(L212="",0,IF(L212="優勝",[2]点数換算表!$B$4,IF(L212="準優勝",[2]点数換算表!$C$4,IF(L212="ベスト4",[2]点数換算表!$D$4,IF(L212="ベスト8",[2]点数換算表!$E$4,IF(L212="ベスト16",[2]点数換算表!$F$4,""))))))</f>
        <v>0</v>
      </c>
      <c r="N212" s="24"/>
      <c r="O212" s="13">
        <f>IF(N212="",0,IF(N212="優勝",[2]点数換算表!$B$5,IF(N212="準優勝",[2]点数換算表!$C$5,IF(N212="ベスト4",[2]点数換算表!$D$5,IF(N212="ベスト8",[2]点数換算表!$E$5,IF(N212="ベスト16",[2]点数換算表!$F$5,IF(N212="ベスト32",[2]点数換算表!$G$5,"")))))))</f>
        <v>0</v>
      </c>
      <c r="P212" s="24"/>
      <c r="Q212" s="13">
        <f>IF(P212="",0,IF(P212="優勝",[2]点数換算表!$B$6,IF(P212="準優勝",[2]点数換算表!$C$6,IF(P212="ベスト4",[2]点数換算表!$D$6,IF(P212="ベスト8",[2]点数換算表!$E$6,IF(P212="ベスト16",[2]点数換算表!$F$6,IF(P212="ベスト32",[2]点数換算表!$G$6,"")))))))</f>
        <v>0</v>
      </c>
      <c r="R212" s="15"/>
      <c r="S212" s="13">
        <f>IF(R212="",0,IF(R212="優勝",[2]点数換算表!$B$7,IF(R212="準優勝",[2]点数換算表!$C$7,IF(R212="ベスト4",[2]点数換算表!$D$7,IF(R212="ベスト8",[2]点数換算表!$E$7,[2]点数換算表!$F$7)))))</f>
        <v>0</v>
      </c>
      <c r="T212" s="15"/>
      <c r="U212" s="13">
        <f>IF(T212="",0,IF(T212="優勝",[2]点数換算表!$B$8,IF(T212="準優勝",[2]点数換算表!$C$8,IF(T212="ベスト4",[2]点数換算表!$D$8,IF(T212="ベスト8",[2]点数換算表!$E$8,[2]点数換算表!$F$8)))))</f>
        <v>0</v>
      </c>
      <c r="V212" s="15"/>
      <c r="W212" s="13">
        <f>IF(V212="",0,IF(V212="優勝",[2]点数換算表!$B$13,IF(V212="準優勝",[2]点数換算表!$C$13,IF(V212="ベスト4",[2]点数換算表!$D$13,[2]点数換算表!$E$13))))</f>
        <v>0</v>
      </c>
      <c r="X212" s="15"/>
      <c r="Y212" s="13">
        <f>IF(X212="",0,IF(X212="優勝",[2]点数換算表!$B$14,IF(X212="準優勝",[2]点数換算表!$C$14,IF(X212="ベスト4",[2]点数換算表!$D$14,[2]点数換算表!$E$14))))</f>
        <v>0</v>
      </c>
      <c r="Z212" s="24" t="s">
        <v>7</v>
      </c>
      <c r="AA212" s="13">
        <f>IF(Z212="",0,IF(Z212="優勝",[2]点数換算表!$B$15,IF(Z212="準優勝",[2]点数換算表!$C$15,IF(Z212="ベスト4",[2]点数換算表!$D$15,IF(Z212="ベスト8",[2]点数換算表!$E$15,IF(Z212="ベスト16",[2]点数換算表!$F$15,""))))))</f>
        <v>16</v>
      </c>
      <c r="AB212" s="24"/>
      <c r="AC212" s="13">
        <f>IF(AB212="",0,IF(AB212="優勝",[2]点数換算表!$B$16,IF(AB212="準優勝",[2]点数換算表!$C$16,IF(AB212="ベスト4",[2]点数換算表!$D$16,IF(AB212="ベスト8",[2]点数換算表!$E$16,IF(AB212="ベスト16",[2]点数換算表!$F$16,IF(AB212="ベスト32",[2]点数換算表!$G$16,"")))))))</f>
        <v>0</v>
      </c>
      <c r="AD212" s="24"/>
      <c r="AE212" s="13">
        <f>IF(AD212="",0,IF(AD212="優勝",[2]点数換算表!$B$17,IF(AD212="準優勝",[2]点数換算表!$C$17,IF(AD212="ベスト4",[2]点数換算表!$D$17,IF(AD212="ベスト8",[2]点数換算表!$E$17,IF(AD212="ベスト16",[2]点数換算表!$F$17,IF(AD212="ベスト32",[2]点数換算表!$G$17,"")))))))</f>
        <v>0</v>
      </c>
      <c r="AF212" s="15"/>
      <c r="AG212" s="13">
        <f>IF(AF212="",0,IF(AF212="優勝",[2]点数換算表!$B$18,IF(AF212="準優勝",[2]点数換算表!$C$18,IF(AF212="ベスト4",[2]点数換算表!$D$18,IF(AF212="ベスト8",[2]点数換算表!$E$18,[2]点数換算表!$F$18)))))</f>
        <v>0</v>
      </c>
      <c r="AH212" s="15"/>
      <c r="AI212" s="13">
        <f>IF(AH212="",0,IF(AH212="優勝",[2]点数換算表!$B$19,IF(AH212="準優勝",[2]点数換算表!$C$19,IF(AH212="ベスト4",[2]点数換算表!$D$19,IF(AH212="ベスト8",[2]点数換算表!$E$19,[2]点数換算表!$F$19)))))</f>
        <v>0</v>
      </c>
    </row>
    <row r="213" spans="1:35">
      <c r="A213" s="13">
        <v>210</v>
      </c>
      <c r="B213" s="24" t="s">
        <v>323</v>
      </c>
      <c r="C213" s="24" t="s">
        <v>288</v>
      </c>
      <c r="D213" s="24">
        <v>3</v>
      </c>
      <c r="E213" s="20" t="s">
        <v>289</v>
      </c>
      <c r="F213" s="27" t="s">
        <v>540</v>
      </c>
      <c r="G213" s="13">
        <f t="shared" si="4"/>
        <v>16</v>
      </c>
      <c r="H213" s="15"/>
      <c r="I213" s="13">
        <f>IF(H213="",0,IF(H213="優勝",[2]点数換算表!$B$2,IF(H213="準優勝",[2]点数換算表!$C$2,IF(H213="ベスト4",[2]点数換算表!$D$2,[2]点数換算表!$E$2))))</f>
        <v>0</v>
      </c>
      <c r="J213" s="15"/>
      <c r="K213" s="13">
        <f>IF(J213="",0,IF(J213="優勝",[2]点数換算表!$B$3,IF(J213="準優勝",[2]点数換算表!$C$3,IF(J213="ベスト4",[2]点数換算表!$D$3,[2]点数換算表!$E$3))))</f>
        <v>0</v>
      </c>
      <c r="L213" s="24"/>
      <c r="M213" s="13">
        <f>IF(L213="",0,IF(L213="優勝",[2]点数換算表!$B$4,IF(L213="準優勝",[2]点数換算表!$C$4,IF(L213="ベスト4",[2]点数換算表!$D$4,IF(L213="ベスト8",[2]点数換算表!$E$4,IF(L213="ベスト16",[2]点数換算表!$F$4,""))))))</f>
        <v>0</v>
      </c>
      <c r="N213" s="24"/>
      <c r="O213" s="13">
        <f>IF(N213="",0,IF(N213="優勝",[2]点数換算表!$B$5,IF(N213="準優勝",[2]点数換算表!$C$5,IF(N213="ベスト4",[2]点数換算表!$D$5,IF(N213="ベスト8",[2]点数換算表!$E$5,IF(N213="ベスト16",[2]点数換算表!$F$5,IF(N213="ベスト32",[2]点数換算表!$G$5,"")))))))</f>
        <v>0</v>
      </c>
      <c r="P213" s="24"/>
      <c r="Q213" s="13">
        <f>IF(P213="",0,IF(P213="優勝",[2]点数換算表!$B$6,IF(P213="準優勝",[2]点数換算表!$C$6,IF(P213="ベスト4",[2]点数換算表!$D$6,IF(P213="ベスト8",[2]点数換算表!$E$6,IF(P213="ベスト16",[2]点数換算表!$F$6,IF(P213="ベスト32",[2]点数換算表!$G$6,"")))))))</f>
        <v>0</v>
      </c>
      <c r="R213" s="15"/>
      <c r="S213" s="13">
        <f>IF(R213="",0,IF(R213="優勝",[2]点数換算表!$B$7,IF(R213="準優勝",[2]点数換算表!$C$7,IF(R213="ベスト4",[2]点数換算表!$D$7,IF(R213="ベスト8",[2]点数換算表!$E$7,[2]点数換算表!$F$7)))))</f>
        <v>0</v>
      </c>
      <c r="T213" s="15"/>
      <c r="U213" s="13">
        <f>IF(T213="",0,IF(T213="優勝",[2]点数換算表!$B$8,IF(T213="準優勝",[2]点数換算表!$C$8,IF(T213="ベスト4",[2]点数換算表!$D$8,IF(T213="ベスト8",[2]点数換算表!$E$8,[2]点数換算表!$F$8)))))</f>
        <v>0</v>
      </c>
      <c r="V213" s="15"/>
      <c r="W213" s="13">
        <f>IF(V213="",0,IF(V213="優勝",[2]点数換算表!$B$13,IF(V213="準優勝",[2]点数換算表!$C$13,IF(V213="ベスト4",[2]点数換算表!$D$13,[2]点数換算表!$E$13))))</f>
        <v>0</v>
      </c>
      <c r="X213" s="15"/>
      <c r="Y213" s="13">
        <f>IF(X213="",0,IF(X213="優勝",[2]点数換算表!$B$14,IF(X213="準優勝",[2]点数換算表!$C$14,IF(X213="ベスト4",[2]点数換算表!$D$14,[2]点数換算表!$E$14))))</f>
        <v>0</v>
      </c>
      <c r="Z213" s="24" t="s">
        <v>7</v>
      </c>
      <c r="AA213" s="13">
        <f>IF(Z213="",0,IF(Z213="優勝",[2]点数換算表!$B$15,IF(Z213="準優勝",[2]点数換算表!$C$15,IF(Z213="ベスト4",[2]点数換算表!$D$15,IF(Z213="ベスト8",[2]点数換算表!$E$15,IF(Z213="ベスト16",[2]点数換算表!$F$15,""))))))</f>
        <v>16</v>
      </c>
      <c r="AB213" s="24"/>
      <c r="AC213" s="13">
        <f>IF(AB213="",0,IF(AB213="優勝",[2]点数換算表!$B$16,IF(AB213="準優勝",[2]点数換算表!$C$16,IF(AB213="ベスト4",[2]点数換算表!$D$16,IF(AB213="ベスト8",[2]点数換算表!$E$16,IF(AB213="ベスト16",[2]点数換算表!$F$16,IF(AB213="ベスト32",[2]点数換算表!$G$16,"")))))))</f>
        <v>0</v>
      </c>
      <c r="AD213" s="24"/>
      <c r="AE213" s="13">
        <f>IF(AD213="",0,IF(AD213="優勝",[2]点数換算表!$B$17,IF(AD213="準優勝",[2]点数換算表!$C$17,IF(AD213="ベスト4",[2]点数換算表!$D$17,IF(AD213="ベスト8",[2]点数換算表!$E$17,IF(AD213="ベスト16",[2]点数換算表!$F$17,IF(AD213="ベスト32",[2]点数換算表!$G$17,"")))))))</f>
        <v>0</v>
      </c>
      <c r="AF213" s="15"/>
      <c r="AG213" s="13">
        <f>IF(AF213="",0,IF(AF213="優勝",[2]点数換算表!$B$18,IF(AF213="準優勝",[2]点数換算表!$C$18,IF(AF213="ベスト4",[2]点数換算表!$D$18,IF(AF213="ベスト8",[2]点数換算表!$E$18,[2]点数換算表!$F$18)))))</f>
        <v>0</v>
      </c>
      <c r="AH213" s="15"/>
      <c r="AI213" s="13">
        <f>IF(AH213="",0,IF(AH213="優勝",[2]点数換算表!$B$19,IF(AH213="準優勝",[2]点数換算表!$C$19,IF(AH213="ベスト4",[2]点数換算表!$D$19,IF(AH213="ベスト8",[2]点数換算表!$E$19,[2]点数換算表!$F$19)))))</f>
        <v>0</v>
      </c>
    </row>
    <row r="214" spans="1:35">
      <c r="A214" s="13">
        <v>211</v>
      </c>
      <c r="B214" s="24" t="s">
        <v>326</v>
      </c>
      <c r="C214" s="24" t="s">
        <v>302</v>
      </c>
      <c r="D214" s="24">
        <v>3</v>
      </c>
      <c r="E214" s="20" t="s">
        <v>289</v>
      </c>
      <c r="F214" s="27" t="s">
        <v>540</v>
      </c>
      <c r="G214" s="13">
        <f t="shared" si="4"/>
        <v>16</v>
      </c>
      <c r="H214" s="15"/>
      <c r="I214" s="13">
        <f>IF(H214="",0,IF(H214="優勝",[2]点数換算表!$B$2,IF(H214="準優勝",[2]点数換算表!$C$2,IF(H214="ベスト4",[2]点数換算表!$D$2,[2]点数換算表!$E$2))))</f>
        <v>0</v>
      </c>
      <c r="J214" s="15"/>
      <c r="K214" s="13">
        <f>IF(J214="",0,IF(J214="優勝",[2]点数換算表!$B$3,IF(J214="準優勝",[2]点数換算表!$C$3,IF(J214="ベスト4",[2]点数換算表!$D$3,[2]点数換算表!$E$3))))</f>
        <v>0</v>
      </c>
      <c r="L214" s="24"/>
      <c r="M214" s="13">
        <f>IF(L214="",0,IF(L214="優勝",[2]点数換算表!$B$4,IF(L214="準優勝",[2]点数換算表!$C$4,IF(L214="ベスト4",[2]点数換算表!$D$4,IF(L214="ベスト8",[2]点数換算表!$E$4,IF(L214="ベスト16",[2]点数換算表!$F$4,""))))))</f>
        <v>0</v>
      </c>
      <c r="N214" s="24"/>
      <c r="O214" s="13">
        <f>IF(N214="",0,IF(N214="優勝",[2]点数換算表!$B$5,IF(N214="準優勝",[2]点数換算表!$C$5,IF(N214="ベスト4",[2]点数換算表!$D$5,IF(N214="ベスト8",[2]点数換算表!$E$5,IF(N214="ベスト16",[2]点数換算表!$F$5,IF(N214="ベスト32",[2]点数換算表!$G$5,"")))))))</f>
        <v>0</v>
      </c>
      <c r="P214" s="24"/>
      <c r="Q214" s="13">
        <f>IF(P214="",0,IF(P214="優勝",[2]点数換算表!$B$6,IF(P214="準優勝",[2]点数換算表!$C$6,IF(P214="ベスト4",[2]点数換算表!$D$6,IF(P214="ベスト8",[2]点数換算表!$E$6,IF(P214="ベスト16",[2]点数換算表!$F$6,IF(P214="ベスト32",[2]点数換算表!$G$6,"")))))))</f>
        <v>0</v>
      </c>
      <c r="R214" s="15"/>
      <c r="S214" s="13">
        <f>IF(R214="",0,IF(R214="優勝",[2]点数換算表!$B$7,IF(R214="準優勝",[2]点数換算表!$C$7,IF(R214="ベスト4",[2]点数換算表!$D$7,IF(R214="ベスト8",[2]点数換算表!$E$7,[2]点数換算表!$F$7)))))</f>
        <v>0</v>
      </c>
      <c r="T214" s="15"/>
      <c r="U214" s="13">
        <f>IF(T214="",0,IF(T214="優勝",[2]点数換算表!$B$8,IF(T214="準優勝",[2]点数換算表!$C$8,IF(T214="ベスト4",[2]点数換算表!$D$8,IF(T214="ベスト8",[2]点数換算表!$E$8,[2]点数換算表!$F$8)))))</f>
        <v>0</v>
      </c>
      <c r="V214" s="15"/>
      <c r="W214" s="13">
        <f>IF(V214="",0,IF(V214="優勝",[2]点数換算表!$B$13,IF(V214="準優勝",[2]点数換算表!$C$13,IF(V214="ベスト4",[2]点数換算表!$D$13,[2]点数換算表!$E$13))))</f>
        <v>0</v>
      </c>
      <c r="X214" s="15"/>
      <c r="Y214" s="13">
        <f>IF(X214="",0,IF(X214="優勝",[2]点数換算表!$B$14,IF(X214="準優勝",[2]点数換算表!$C$14,IF(X214="ベスト4",[2]点数換算表!$D$14,[2]点数換算表!$E$14))))</f>
        <v>0</v>
      </c>
      <c r="Z214" s="24" t="s">
        <v>7</v>
      </c>
      <c r="AA214" s="13">
        <f>IF(Z214="",0,IF(Z214="優勝",[2]点数換算表!$B$15,IF(Z214="準優勝",[2]点数換算表!$C$15,IF(Z214="ベスト4",[2]点数換算表!$D$15,IF(Z214="ベスト8",[2]点数換算表!$E$15,IF(Z214="ベスト16",[2]点数換算表!$F$15,""))))))</f>
        <v>16</v>
      </c>
      <c r="AB214" s="24"/>
      <c r="AC214" s="13">
        <f>IF(AB214="",0,IF(AB214="優勝",[2]点数換算表!$B$16,IF(AB214="準優勝",[2]点数換算表!$C$16,IF(AB214="ベスト4",[2]点数換算表!$D$16,IF(AB214="ベスト8",[2]点数換算表!$E$16,IF(AB214="ベスト16",[2]点数換算表!$F$16,IF(AB214="ベスト32",[2]点数換算表!$G$16,"")))))))</f>
        <v>0</v>
      </c>
      <c r="AD214" s="24"/>
      <c r="AE214" s="13">
        <f>IF(AD214="",0,IF(AD214="優勝",[2]点数換算表!$B$17,IF(AD214="準優勝",[2]点数換算表!$C$17,IF(AD214="ベスト4",[2]点数換算表!$D$17,IF(AD214="ベスト8",[2]点数換算表!$E$17,IF(AD214="ベスト16",[2]点数換算表!$F$17,IF(AD214="ベスト32",[2]点数換算表!$G$17,"")))))))</f>
        <v>0</v>
      </c>
      <c r="AF214" s="15"/>
      <c r="AG214" s="13">
        <f>IF(AF214="",0,IF(AF214="優勝",[2]点数換算表!$B$18,IF(AF214="準優勝",[2]点数換算表!$C$18,IF(AF214="ベスト4",[2]点数換算表!$D$18,IF(AF214="ベスト8",[2]点数換算表!$E$18,[2]点数換算表!$F$18)))))</f>
        <v>0</v>
      </c>
      <c r="AH214" s="15"/>
      <c r="AI214" s="13">
        <f>IF(AH214="",0,IF(AH214="優勝",[2]点数換算表!$B$19,IF(AH214="準優勝",[2]点数換算表!$C$19,IF(AH214="ベスト4",[2]点数換算表!$D$19,IF(AH214="ベスト8",[2]点数換算表!$E$19,[2]点数換算表!$F$19)))))</f>
        <v>0</v>
      </c>
    </row>
    <row r="215" spans="1:35">
      <c r="A215" s="13">
        <v>212</v>
      </c>
      <c r="B215" s="38" t="s">
        <v>328</v>
      </c>
      <c r="C215" s="38" t="s">
        <v>302</v>
      </c>
      <c r="D215" s="38">
        <v>2</v>
      </c>
      <c r="E215" s="42" t="s">
        <v>289</v>
      </c>
      <c r="F215" s="35" t="s">
        <v>540</v>
      </c>
      <c r="G215" s="13">
        <f t="shared" si="4"/>
        <v>16</v>
      </c>
      <c r="H215" s="15"/>
      <c r="I215" s="13">
        <f>IF(H215="",0,IF(H215="優勝",[2]点数換算表!$B$2,IF(H215="準優勝",[2]点数換算表!$C$2,IF(H215="ベスト4",[2]点数換算表!$D$2,[2]点数換算表!$E$2))))</f>
        <v>0</v>
      </c>
      <c r="J215" s="15"/>
      <c r="K215" s="13">
        <f>IF(J215="",0,IF(J215="優勝",[2]点数換算表!$B$3,IF(J215="準優勝",[2]点数換算表!$C$3,IF(J215="ベスト4",[2]点数換算表!$D$3,[2]点数換算表!$E$3))))</f>
        <v>0</v>
      </c>
      <c r="L215" s="24"/>
      <c r="M215" s="13">
        <f>IF(L215="",0,IF(L215="優勝",[2]点数換算表!$B$4,IF(L215="準優勝",[2]点数換算表!$C$4,IF(L215="ベスト4",[2]点数換算表!$D$4,IF(L215="ベスト8",[2]点数換算表!$E$4,IF(L215="ベスト16",[2]点数換算表!$F$4,""))))))</f>
        <v>0</v>
      </c>
      <c r="N215" s="24"/>
      <c r="O215" s="13">
        <f>IF(N215="",0,IF(N215="優勝",[2]点数換算表!$B$5,IF(N215="準優勝",[2]点数換算表!$C$5,IF(N215="ベスト4",[2]点数換算表!$D$5,IF(N215="ベスト8",[2]点数換算表!$E$5,IF(N215="ベスト16",[2]点数換算表!$F$5,IF(N215="ベスト32",[2]点数換算表!$G$5,"")))))))</f>
        <v>0</v>
      </c>
      <c r="P215" s="24"/>
      <c r="Q215" s="13">
        <f>IF(P215="",0,IF(P215="優勝",[2]点数換算表!$B$6,IF(P215="準優勝",[2]点数換算表!$C$6,IF(P215="ベスト4",[2]点数換算表!$D$6,IF(P215="ベスト8",[2]点数換算表!$E$6,IF(P215="ベスト16",[2]点数換算表!$F$6,IF(P215="ベスト32",[2]点数換算表!$G$6,"")))))))</f>
        <v>0</v>
      </c>
      <c r="R215" s="15"/>
      <c r="S215" s="13">
        <f>IF(R215="",0,IF(R215="優勝",[2]点数換算表!$B$7,IF(R215="準優勝",[2]点数換算表!$C$7,IF(R215="ベスト4",[2]点数換算表!$D$7,IF(R215="ベスト8",[2]点数換算表!$E$7,[2]点数換算表!$F$7)))))</f>
        <v>0</v>
      </c>
      <c r="T215" s="15"/>
      <c r="U215" s="13">
        <f>IF(T215="",0,IF(T215="優勝",[2]点数換算表!$B$8,IF(T215="準優勝",[2]点数換算表!$C$8,IF(T215="ベスト4",[2]点数換算表!$D$8,IF(T215="ベスト8",[2]点数換算表!$E$8,[2]点数換算表!$F$8)))))</f>
        <v>0</v>
      </c>
      <c r="V215" s="15"/>
      <c r="W215" s="13">
        <f>IF(V215="",0,IF(V215="優勝",[2]点数換算表!$B$13,IF(V215="準優勝",[2]点数換算表!$C$13,IF(V215="ベスト4",[2]点数換算表!$D$13,[2]点数換算表!$E$13))))</f>
        <v>0</v>
      </c>
      <c r="X215" s="15"/>
      <c r="Y215" s="13">
        <f>IF(X215="",0,IF(X215="優勝",[2]点数換算表!$B$14,IF(X215="準優勝",[2]点数換算表!$C$14,IF(X215="ベスト4",[2]点数換算表!$D$14,[2]点数換算表!$E$14))))</f>
        <v>0</v>
      </c>
      <c r="Z215" s="24" t="s">
        <v>7</v>
      </c>
      <c r="AA215" s="13">
        <f>IF(Z215="",0,IF(Z215="優勝",[2]点数換算表!$B$15,IF(Z215="準優勝",[2]点数換算表!$C$15,IF(Z215="ベスト4",[2]点数換算表!$D$15,IF(Z215="ベスト8",[2]点数換算表!$E$15,IF(Z215="ベスト16",[2]点数換算表!$F$15,""))))))</f>
        <v>16</v>
      </c>
      <c r="AB215" s="24"/>
      <c r="AC215" s="13">
        <f>IF(AB215="",0,IF(AB215="優勝",[2]点数換算表!$B$16,IF(AB215="準優勝",[2]点数換算表!$C$16,IF(AB215="ベスト4",[2]点数換算表!$D$16,IF(AB215="ベスト8",[2]点数換算表!$E$16,IF(AB215="ベスト16",[2]点数換算表!$F$16,IF(AB215="ベスト32",[2]点数換算表!$G$16,"")))))))</f>
        <v>0</v>
      </c>
      <c r="AD215" s="24"/>
      <c r="AE215" s="13">
        <f>IF(AD215="",0,IF(AD215="優勝",[2]点数換算表!$B$17,IF(AD215="準優勝",[2]点数換算表!$C$17,IF(AD215="ベスト4",[2]点数換算表!$D$17,IF(AD215="ベスト8",[2]点数換算表!$E$17,IF(AD215="ベスト16",[2]点数換算表!$F$17,IF(AD215="ベスト32",[2]点数換算表!$G$17,"")))))))</f>
        <v>0</v>
      </c>
      <c r="AF215" s="15"/>
      <c r="AG215" s="13">
        <f>IF(AF215="",0,IF(AF215="優勝",[2]点数換算表!$B$18,IF(AF215="準優勝",[2]点数換算表!$C$18,IF(AF215="ベスト4",[2]点数換算表!$D$18,IF(AF215="ベスト8",[2]点数換算表!$E$18,[2]点数換算表!$F$18)))))</f>
        <v>0</v>
      </c>
      <c r="AH215" s="15"/>
      <c r="AI215" s="13">
        <f>IF(AH215="",0,IF(AH215="優勝",[2]点数換算表!$B$19,IF(AH215="準優勝",[2]点数換算表!$C$19,IF(AH215="ベスト4",[2]点数換算表!$D$19,IF(AH215="ベスト8",[2]点数換算表!$E$19,[2]点数換算表!$F$19)))))</f>
        <v>0</v>
      </c>
    </row>
    <row r="216" spans="1:35">
      <c r="A216" s="13">
        <v>213</v>
      </c>
      <c r="B216" s="46" t="s">
        <v>329</v>
      </c>
      <c r="C216" s="46" t="s">
        <v>292</v>
      </c>
      <c r="D216" s="46">
        <v>3</v>
      </c>
      <c r="E216" s="20" t="s">
        <v>289</v>
      </c>
      <c r="F216" s="27" t="s">
        <v>540</v>
      </c>
      <c r="G216" s="13">
        <f t="shared" si="4"/>
        <v>16</v>
      </c>
      <c r="H216" s="15"/>
      <c r="I216" s="13">
        <f>IF(H216="",0,IF(H216="優勝",[2]点数換算表!$B$2,IF(H216="準優勝",[2]点数換算表!$C$2,IF(H216="ベスト4",[2]点数換算表!$D$2,[2]点数換算表!$E$2))))</f>
        <v>0</v>
      </c>
      <c r="J216" s="15"/>
      <c r="K216" s="13">
        <f>IF(J216="",0,IF(J216="優勝",[2]点数換算表!$B$3,IF(J216="準優勝",[2]点数換算表!$C$3,IF(J216="ベスト4",[2]点数換算表!$D$3,[2]点数換算表!$E$3))))</f>
        <v>0</v>
      </c>
      <c r="L216" s="24"/>
      <c r="M216" s="13">
        <f>IF(L216="",0,IF(L216="優勝",[2]点数換算表!$B$4,IF(L216="準優勝",[2]点数換算表!$C$4,IF(L216="ベスト4",[2]点数換算表!$D$4,IF(L216="ベスト8",[2]点数換算表!$E$4,IF(L216="ベスト16",[2]点数換算表!$F$4,""))))))</f>
        <v>0</v>
      </c>
      <c r="N216" s="24"/>
      <c r="O216" s="13">
        <f>IF(N216="",0,IF(N216="優勝",[2]点数換算表!$B$5,IF(N216="準優勝",[2]点数換算表!$C$5,IF(N216="ベスト4",[2]点数換算表!$D$5,IF(N216="ベスト8",[2]点数換算表!$E$5,IF(N216="ベスト16",[2]点数換算表!$F$5,IF(N216="ベスト32",[2]点数換算表!$G$5,"")))))))</f>
        <v>0</v>
      </c>
      <c r="P216" s="24"/>
      <c r="Q216" s="13">
        <f>IF(P216="",0,IF(P216="優勝",[2]点数換算表!$B$6,IF(P216="準優勝",[2]点数換算表!$C$6,IF(P216="ベスト4",[2]点数換算表!$D$6,IF(P216="ベスト8",[2]点数換算表!$E$6,IF(P216="ベスト16",[2]点数換算表!$F$6,IF(P216="ベスト32",[2]点数換算表!$G$6,"")))))))</f>
        <v>0</v>
      </c>
      <c r="R216" s="15"/>
      <c r="S216" s="13">
        <f>IF(R216="",0,IF(R216="優勝",[2]点数換算表!$B$7,IF(R216="準優勝",[2]点数換算表!$C$7,IF(R216="ベスト4",[2]点数換算表!$D$7,IF(R216="ベスト8",[2]点数換算表!$E$7,[2]点数換算表!$F$7)))))</f>
        <v>0</v>
      </c>
      <c r="T216" s="15"/>
      <c r="U216" s="13">
        <f>IF(T216="",0,IF(T216="優勝",[2]点数換算表!$B$8,IF(T216="準優勝",[2]点数換算表!$C$8,IF(T216="ベスト4",[2]点数換算表!$D$8,IF(T216="ベスト8",[2]点数換算表!$E$8,[2]点数換算表!$F$8)))))</f>
        <v>0</v>
      </c>
      <c r="V216" s="15"/>
      <c r="W216" s="13">
        <f>IF(V216="",0,IF(V216="優勝",[2]点数換算表!$B$13,IF(V216="準優勝",[2]点数換算表!$C$13,IF(V216="ベスト4",[2]点数換算表!$D$13,[2]点数換算表!$E$13))))</f>
        <v>0</v>
      </c>
      <c r="X216" s="15"/>
      <c r="Y216" s="13">
        <f>IF(X216="",0,IF(X216="優勝",[2]点数換算表!$B$14,IF(X216="準優勝",[2]点数換算表!$C$14,IF(X216="ベスト4",[2]点数換算表!$D$14,[2]点数換算表!$E$14))))</f>
        <v>0</v>
      </c>
      <c r="Z216" s="24" t="s">
        <v>7</v>
      </c>
      <c r="AA216" s="13">
        <f>IF(Z216="",0,IF(Z216="優勝",[2]点数換算表!$B$15,IF(Z216="準優勝",[2]点数換算表!$C$15,IF(Z216="ベスト4",[2]点数換算表!$D$15,IF(Z216="ベスト8",[2]点数換算表!$E$15,IF(Z216="ベスト16",[2]点数換算表!$F$15,""))))))</f>
        <v>16</v>
      </c>
      <c r="AB216" s="24"/>
      <c r="AC216" s="13">
        <f>IF(AB216="",0,IF(AB216="優勝",[2]点数換算表!$B$16,IF(AB216="準優勝",[2]点数換算表!$C$16,IF(AB216="ベスト4",[2]点数換算表!$D$16,IF(AB216="ベスト8",[2]点数換算表!$E$16,IF(AB216="ベスト16",[2]点数換算表!$F$16,IF(AB216="ベスト32",[2]点数換算表!$G$16,"")))))))</f>
        <v>0</v>
      </c>
      <c r="AD216" s="24"/>
      <c r="AE216" s="13">
        <f>IF(AD216="",0,IF(AD216="優勝",[2]点数換算表!$B$17,IF(AD216="準優勝",[2]点数換算表!$C$17,IF(AD216="ベスト4",[2]点数換算表!$D$17,IF(AD216="ベスト8",[2]点数換算表!$E$17,IF(AD216="ベスト16",[2]点数換算表!$F$17,IF(AD216="ベスト32",[2]点数換算表!$G$17,"")))))))</f>
        <v>0</v>
      </c>
      <c r="AF216" s="15"/>
      <c r="AG216" s="13">
        <f>IF(AF216="",0,IF(AF216="優勝",[2]点数換算表!$B$18,IF(AF216="準優勝",[2]点数換算表!$C$18,IF(AF216="ベスト4",[2]点数換算表!$D$18,IF(AF216="ベスト8",[2]点数換算表!$E$18,[2]点数換算表!$F$18)))))</f>
        <v>0</v>
      </c>
      <c r="AH216" s="15"/>
      <c r="AI216" s="13">
        <f>IF(AH216="",0,IF(AH216="優勝",[2]点数換算表!$B$19,IF(AH216="準優勝",[2]点数換算表!$C$19,IF(AH216="ベスト4",[2]点数換算表!$D$19,IF(AH216="ベスト8",[2]点数換算表!$E$19,[2]点数換算表!$F$19)))))</f>
        <v>0</v>
      </c>
    </row>
    <row r="217" spans="1:35">
      <c r="A217" s="13">
        <v>214</v>
      </c>
      <c r="B217" s="46" t="s">
        <v>330</v>
      </c>
      <c r="C217" s="46" t="s">
        <v>292</v>
      </c>
      <c r="D217" s="46">
        <v>3</v>
      </c>
      <c r="E217" s="20" t="s">
        <v>289</v>
      </c>
      <c r="F217" s="27" t="s">
        <v>540</v>
      </c>
      <c r="G217" s="13">
        <f t="shared" si="4"/>
        <v>16</v>
      </c>
      <c r="H217" s="15"/>
      <c r="I217" s="13">
        <f>IF(H217="",0,IF(H217="優勝",[2]点数換算表!$B$2,IF(H217="準優勝",[2]点数換算表!$C$2,IF(H217="ベスト4",[2]点数換算表!$D$2,[2]点数換算表!$E$2))))</f>
        <v>0</v>
      </c>
      <c r="J217" s="15"/>
      <c r="K217" s="13">
        <f>IF(J217="",0,IF(J217="優勝",[2]点数換算表!$B$3,IF(J217="準優勝",[2]点数換算表!$C$3,IF(J217="ベスト4",[2]点数換算表!$D$3,[2]点数換算表!$E$3))))</f>
        <v>0</v>
      </c>
      <c r="L217" s="24"/>
      <c r="M217" s="13">
        <f>IF(L217="",0,IF(L217="優勝",[2]点数換算表!$B$4,IF(L217="準優勝",[2]点数換算表!$C$4,IF(L217="ベスト4",[2]点数換算表!$D$4,IF(L217="ベスト8",[2]点数換算表!$E$4,IF(L217="ベスト16",[2]点数換算表!$F$4,""))))))</f>
        <v>0</v>
      </c>
      <c r="N217" s="24"/>
      <c r="O217" s="13">
        <f>IF(N217="",0,IF(N217="優勝",[2]点数換算表!$B$5,IF(N217="準優勝",[2]点数換算表!$C$5,IF(N217="ベスト4",[2]点数換算表!$D$5,IF(N217="ベスト8",[2]点数換算表!$E$5,IF(N217="ベスト16",[2]点数換算表!$F$5,IF(N217="ベスト32",[2]点数換算表!$G$5,"")))))))</f>
        <v>0</v>
      </c>
      <c r="P217" s="24"/>
      <c r="Q217" s="13">
        <f>IF(P217="",0,IF(P217="優勝",[2]点数換算表!$B$6,IF(P217="準優勝",[2]点数換算表!$C$6,IF(P217="ベスト4",[2]点数換算表!$D$6,IF(P217="ベスト8",[2]点数換算表!$E$6,IF(P217="ベスト16",[2]点数換算表!$F$6,IF(P217="ベスト32",[2]点数換算表!$G$6,"")))))))</f>
        <v>0</v>
      </c>
      <c r="R217" s="15"/>
      <c r="S217" s="13">
        <f>IF(R217="",0,IF(R217="優勝",[2]点数換算表!$B$7,IF(R217="準優勝",[2]点数換算表!$C$7,IF(R217="ベスト4",[2]点数換算表!$D$7,IF(R217="ベスト8",[2]点数換算表!$E$7,[2]点数換算表!$F$7)))))</f>
        <v>0</v>
      </c>
      <c r="T217" s="15"/>
      <c r="U217" s="13">
        <f>IF(T217="",0,IF(T217="優勝",[2]点数換算表!$B$8,IF(T217="準優勝",[2]点数換算表!$C$8,IF(T217="ベスト4",[2]点数換算表!$D$8,IF(T217="ベスト8",[2]点数換算表!$E$8,[2]点数換算表!$F$8)))))</f>
        <v>0</v>
      </c>
      <c r="V217" s="15"/>
      <c r="W217" s="13">
        <f>IF(V217="",0,IF(V217="優勝",[2]点数換算表!$B$13,IF(V217="準優勝",[2]点数換算表!$C$13,IF(V217="ベスト4",[2]点数換算表!$D$13,[2]点数換算表!$E$13))))</f>
        <v>0</v>
      </c>
      <c r="X217" s="15"/>
      <c r="Y217" s="13">
        <f>IF(X217="",0,IF(X217="優勝",[2]点数換算表!$B$14,IF(X217="準優勝",[2]点数換算表!$C$14,IF(X217="ベスト4",[2]点数換算表!$D$14,[2]点数換算表!$E$14))))</f>
        <v>0</v>
      </c>
      <c r="Z217" s="24" t="s">
        <v>7</v>
      </c>
      <c r="AA217" s="13">
        <f>IF(Z217="",0,IF(Z217="優勝",[2]点数換算表!$B$15,IF(Z217="準優勝",[2]点数換算表!$C$15,IF(Z217="ベスト4",[2]点数換算表!$D$15,IF(Z217="ベスト8",[2]点数換算表!$E$15,IF(Z217="ベスト16",[2]点数換算表!$F$15,""))))))</f>
        <v>16</v>
      </c>
      <c r="AB217" s="24"/>
      <c r="AC217" s="13">
        <f>IF(AB217="",0,IF(AB217="優勝",[2]点数換算表!$B$16,IF(AB217="準優勝",[2]点数換算表!$C$16,IF(AB217="ベスト4",[2]点数換算表!$D$16,IF(AB217="ベスト8",[2]点数換算表!$E$16,IF(AB217="ベスト16",[2]点数換算表!$F$16,IF(AB217="ベスト32",[2]点数換算表!$G$16,"")))))))</f>
        <v>0</v>
      </c>
      <c r="AD217" s="24"/>
      <c r="AE217" s="13">
        <f>IF(AD217="",0,IF(AD217="優勝",[2]点数換算表!$B$17,IF(AD217="準優勝",[2]点数換算表!$C$17,IF(AD217="ベスト4",[2]点数換算表!$D$17,IF(AD217="ベスト8",[2]点数換算表!$E$17,IF(AD217="ベスト16",[2]点数換算表!$F$17,IF(AD217="ベスト32",[2]点数換算表!$G$17,"")))))))</f>
        <v>0</v>
      </c>
      <c r="AF217" s="15"/>
      <c r="AG217" s="13">
        <f>IF(AF217="",0,IF(AF217="優勝",[2]点数換算表!$B$18,IF(AF217="準優勝",[2]点数換算表!$C$18,IF(AF217="ベスト4",[2]点数換算表!$D$18,IF(AF217="ベスト8",[2]点数換算表!$E$18,[2]点数換算表!$F$18)))))</f>
        <v>0</v>
      </c>
      <c r="AH217" s="15"/>
      <c r="AI217" s="13">
        <f>IF(AH217="",0,IF(AH217="優勝",[2]点数換算表!$B$19,IF(AH217="準優勝",[2]点数換算表!$C$19,IF(AH217="ベスト4",[2]点数換算表!$D$19,IF(AH217="ベスト8",[2]点数換算表!$E$19,[2]点数換算表!$F$19)))))</f>
        <v>0</v>
      </c>
    </row>
    <row r="218" spans="1:35">
      <c r="A218" s="13">
        <v>215</v>
      </c>
      <c r="B218" s="46" t="s">
        <v>386</v>
      </c>
      <c r="C218" s="46" t="s">
        <v>332</v>
      </c>
      <c r="D218" s="46">
        <v>2</v>
      </c>
      <c r="E218" s="21" t="s">
        <v>333</v>
      </c>
      <c r="F218" s="27" t="s">
        <v>540</v>
      </c>
      <c r="G218" s="13">
        <f t="shared" si="4"/>
        <v>16</v>
      </c>
      <c r="H218" s="15"/>
      <c r="I218" s="13">
        <f>IF(H218="",0,IF(H218="優勝",[2]点数換算表!$B$2,IF(H218="準優勝",[2]点数換算表!$C$2,IF(H218="ベスト4",[2]点数換算表!$D$2,[2]点数換算表!$E$2))))</f>
        <v>0</v>
      </c>
      <c r="J218" s="15"/>
      <c r="K218" s="13">
        <f>IF(J218="",0,IF(J218="優勝",[2]点数換算表!$B$3,IF(J218="準優勝",[2]点数換算表!$C$3,IF(J218="ベスト4",[2]点数換算表!$D$3,[2]点数換算表!$E$3))))</f>
        <v>0</v>
      </c>
      <c r="L218" s="24"/>
      <c r="M218" s="13">
        <f>IF(L218="",0,IF(L218="優勝",[2]点数換算表!$B$4,IF(L218="準優勝",[2]点数換算表!$C$4,IF(L218="ベスト4",[2]点数換算表!$D$4,IF(L218="ベスト8",[2]点数換算表!$E$4,IF(L218="ベスト16",[2]点数換算表!$F$4,""))))))</f>
        <v>0</v>
      </c>
      <c r="N218" s="24"/>
      <c r="O218" s="13">
        <f>IF(N218="",0,IF(N218="優勝",[2]点数換算表!$B$5,IF(N218="準優勝",[2]点数換算表!$C$5,IF(N218="ベスト4",[2]点数換算表!$D$5,IF(N218="ベスト8",[2]点数換算表!$E$5,IF(N218="ベスト16",[2]点数換算表!$F$5,IF(N218="ベスト32",[2]点数換算表!$G$5,"")))))))</f>
        <v>0</v>
      </c>
      <c r="P218" s="24"/>
      <c r="Q218" s="13">
        <f>IF(P218="",0,IF(P218="優勝",[2]点数換算表!$B$6,IF(P218="準優勝",[2]点数換算表!$C$6,IF(P218="ベスト4",[2]点数換算表!$D$6,IF(P218="ベスト8",[2]点数換算表!$E$6,IF(P218="ベスト16",[2]点数換算表!$F$6,IF(P218="ベスト32",[2]点数換算表!$G$6,"")))))))</f>
        <v>0</v>
      </c>
      <c r="R218" s="15"/>
      <c r="S218" s="13">
        <f>IF(R218="",0,IF(R218="優勝",[2]点数換算表!$B$7,IF(R218="準優勝",[2]点数換算表!$C$7,IF(R218="ベスト4",[2]点数換算表!$D$7,IF(R218="ベスト8",[2]点数換算表!$E$7,[2]点数換算表!$F$7)))))</f>
        <v>0</v>
      </c>
      <c r="T218" s="15"/>
      <c r="U218" s="13">
        <f>IF(T218="",0,IF(T218="優勝",[2]点数換算表!$B$8,IF(T218="準優勝",[2]点数換算表!$C$8,IF(T218="ベスト4",[2]点数換算表!$D$8,IF(T218="ベスト8",[2]点数換算表!$E$8,[2]点数換算表!$F$8)))))</f>
        <v>0</v>
      </c>
      <c r="V218" s="15"/>
      <c r="W218" s="13">
        <f>IF(V218="",0,IF(V218="優勝",[2]点数換算表!$B$13,IF(V218="準優勝",[2]点数換算表!$C$13,IF(V218="ベスト4",[2]点数換算表!$D$13,[2]点数換算表!$E$13))))</f>
        <v>0</v>
      </c>
      <c r="X218" s="15"/>
      <c r="Y218" s="13">
        <f>IF(X218="",0,IF(X218="優勝",[2]点数換算表!$B$14,IF(X218="準優勝",[2]点数換算表!$C$14,IF(X218="ベスト4",[2]点数換算表!$D$14,[2]点数換算表!$E$14))))</f>
        <v>0</v>
      </c>
      <c r="Z218" s="24" t="s">
        <v>7</v>
      </c>
      <c r="AA218" s="13">
        <f>IF(Z218="",0,IF(Z218="優勝",[2]点数換算表!$B$15,IF(Z218="準優勝",[2]点数換算表!$C$15,IF(Z218="ベスト4",[2]点数換算表!$D$15,IF(Z218="ベスト8",[2]点数換算表!$E$15,IF(Z218="ベスト16",[2]点数換算表!$F$15,""))))))</f>
        <v>16</v>
      </c>
      <c r="AB218" s="24"/>
      <c r="AC218" s="13">
        <f>IF(AB218="",0,IF(AB218="優勝",[2]点数換算表!$B$16,IF(AB218="準優勝",[2]点数換算表!$C$16,IF(AB218="ベスト4",[2]点数換算表!$D$16,IF(AB218="ベスト8",[2]点数換算表!$E$16,IF(AB218="ベスト16",[2]点数換算表!$F$16,IF(AB218="ベスト32",[2]点数換算表!$G$16,"")))))))</f>
        <v>0</v>
      </c>
      <c r="AD218" s="24"/>
      <c r="AE218" s="13">
        <f>IF(AD218="",0,IF(AD218="優勝",[2]点数換算表!$B$17,IF(AD218="準優勝",[2]点数換算表!$C$17,IF(AD218="ベスト4",[2]点数換算表!$D$17,IF(AD218="ベスト8",[2]点数換算表!$E$17,IF(AD218="ベスト16",[2]点数換算表!$F$17,IF(AD218="ベスト32",[2]点数換算表!$G$17,"")))))))</f>
        <v>0</v>
      </c>
      <c r="AF218" s="15"/>
      <c r="AG218" s="13">
        <f>IF(AF218="",0,IF(AF218="優勝",[2]点数換算表!$B$18,IF(AF218="準優勝",[2]点数換算表!$C$18,IF(AF218="ベスト4",[2]点数換算表!$D$18,IF(AF218="ベスト8",[2]点数換算表!$E$18,[2]点数換算表!$F$18)))))</f>
        <v>0</v>
      </c>
      <c r="AH218" s="15"/>
      <c r="AI218" s="13">
        <f>IF(AH218="",0,IF(AH218="優勝",[2]点数換算表!$B$19,IF(AH218="準優勝",[2]点数換算表!$C$19,IF(AH218="ベスト4",[2]点数換算表!$D$19,IF(AH218="ベスト8",[2]点数換算表!$E$19,[2]点数換算表!$F$19)))))</f>
        <v>0</v>
      </c>
    </row>
    <row r="219" spans="1:35">
      <c r="A219" s="13">
        <v>216</v>
      </c>
      <c r="B219" s="46" t="s">
        <v>528</v>
      </c>
      <c r="C219" s="46" t="s">
        <v>502</v>
      </c>
      <c r="D219" s="46">
        <v>3</v>
      </c>
      <c r="E219" s="25" t="s">
        <v>467</v>
      </c>
      <c r="F219" s="26" t="s">
        <v>539</v>
      </c>
      <c r="G219" s="13">
        <f t="shared" si="4"/>
        <v>16</v>
      </c>
      <c r="H219" s="15"/>
      <c r="I219" s="13">
        <f>IF(H219="",0,IF(H219="優勝",[2]点数換算表!$B$2,IF(H219="準優勝",[2]点数換算表!$C$2,IF(H219="ベスト4",[2]点数換算表!$D$2,[2]点数換算表!$E$2))))</f>
        <v>0</v>
      </c>
      <c r="J219" s="15"/>
      <c r="K219" s="13">
        <f>IF(J219="",0,IF(J219="優勝",[2]点数換算表!$B$3,IF(J219="準優勝",[2]点数換算表!$C$3,IF(J219="ベスト4",[2]点数換算表!$D$3,[2]点数換算表!$E$3))))</f>
        <v>0</v>
      </c>
      <c r="L219" s="24"/>
      <c r="M219" s="13">
        <f>IF(L219="",0,IF(L219="優勝",[2]点数換算表!$B$4,IF(L219="準優勝",[2]点数換算表!$C$4,IF(L219="ベスト4",[2]点数換算表!$D$4,IF(L219="ベスト8",[2]点数換算表!$E$4,IF(L219="ベスト16",[2]点数換算表!$F$4,""))))))</f>
        <v>0</v>
      </c>
      <c r="N219" s="24"/>
      <c r="O219" s="13">
        <f>IF(N219="",0,IF(N219="優勝",[2]点数換算表!$B$5,IF(N219="準優勝",[2]点数換算表!$C$5,IF(N219="ベスト4",[2]点数換算表!$D$5,IF(N219="ベスト8",[2]点数換算表!$E$5,IF(N219="ベスト16",[2]点数換算表!$F$5,IF(N219="ベスト32",[2]点数換算表!$G$5,"")))))))</f>
        <v>0</v>
      </c>
      <c r="P219" s="24"/>
      <c r="Q219" s="13">
        <f>IF(P219="",0,IF(P219="優勝",[2]点数換算表!$B$6,IF(P219="準優勝",[2]点数換算表!$C$6,IF(P219="ベスト4",[2]点数換算表!$D$6,IF(P219="ベスト8",[2]点数換算表!$E$6,IF(P219="ベスト16",[2]点数換算表!$F$6,IF(P219="ベスト32",[2]点数換算表!$G$6,"")))))))</f>
        <v>0</v>
      </c>
      <c r="R219" s="15"/>
      <c r="S219" s="13">
        <f>IF(R219="",0,IF(R219="優勝",[2]点数換算表!$B$7,IF(R219="準優勝",[2]点数換算表!$C$7,IF(R219="ベスト4",[2]点数換算表!$D$7,IF(R219="ベスト8",[2]点数換算表!$E$7,[2]点数換算表!$F$7)))))</f>
        <v>0</v>
      </c>
      <c r="T219" s="15"/>
      <c r="U219" s="13">
        <f>IF(T219="",0,IF(T219="優勝",[2]点数換算表!$B$8,IF(T219="準優勝",[2]点数換算表!$C$8,IF(T219="ベスト4",[2]点数換算表!$D$8,IF(T219="ベスト8",[2]点数換算表!$E$8,[2]点数換算表!$F$8)))))</f>
        <v>0</v>
      </c>
      <c r="V219" s="15"/>
      <c r="W219" s="13">
        <f>IF(V219="",0,IF(V219="優勝",[2]点数換算表!$B$13,IF(V219="準優勝",[2]点数換算表!$C$13,IF(V219="ベスト4",[2]点数換算表!$D$13,[2]点数換算表!$E$13))))</f>
        <v>0</v>
      </c>
      <c r="X219" s="15"/>
      <c r="Y219" s="13">
        <f>IF(X219="",0,IF(X219="優勝",[2]点数換算表!$B$14,IF(X219="準優勝",[2]点数換算表!$C$14,IF(X219="ベスト4",[2]点数換算表!$D$14,[2]点数換算表!$E$14))))</f>
        <v>0</v>
      </c>
      <c r="Z219" s="24" t="s">
        <v>7</v>
      </c>
      <c r="AA219" s="13">
        <f>IF(Z219="",0,IF(Z219="優勝",[2]点数換算表!$B$15,IF(Z219="準優勝",[2]点数換算表!$C$15,IF(Z219="ベスト4",[2]点数換算表!$D$15,IF(Z219="ベスト8",[2]点数換算表!$E$15,IF(Z219="ベスト16",[2]点数換算表!$F$15,""))))))</f>
        <v>16</v>
      </c>
      <c r="AB219" s="24"/>
      <c r="AC219" s="13">
        <f>IF(AB219="",0,IF(AB219="優勝",[2]点数換算表!$B$16,IF(AB219="準優勝",[2]点数換算表!$C$16,IF(AB219="ベスト4",[2]点数換算表!$D$16,IF(AB219="ベスト8",[2]点数換算表!$E$16,IF(AB219="ベスト16",[2]点数換算表!$F$16,IF(AB219="ベスト32",[2]点数換算表!$G$16,"")))))))</f>
        <v>0</v>
      </c>
      <c r="AD219" s="24"/>
      <c r="AE219" s="13">
        <f>IF(AD219="",0,IF(AD219="優勝",[2]点数換算表!$B$17,IF(AD219="準優勝",[2]点数換算表!$C$17,IF(AD219="ベスト4",[2]点数換算表!$D$17,IF(AD219="ベスト8",[2]点数換算表!$E$17,IF(AD219="ベスト16",[2]点数換算表!$F$17,IF(AD219="ベスト32",[2]点数換算表!$G$17,"")))))))</f>
        <v>0</v>
      </c>
      <c r="AF219" s="15"/>
      <c r="AG219" s="13">
        <f>IF(AF219="",0,IF(AF219="優勝",[2]点数換算表!$B$18,IF(AF219="準優勝",[2]点数換算表!$C$18,IF(AF219="ベスト4",[2]点数換算表!$D$18,IF(AF219="ベスト8",[2]点数換算表!$E$18,[2]点数換算表!$F$18)))))</f>
        <v>0</v>
      </c>
      <c r="AH219" s="15"/>
      <c r="AI219" s="13">
        <f>IF(AH219="",0,IF(AH219="優勝",[2]点数換算表!$B$19,IF(AH219="準優勝",[2]点数換算表!$C$19,IF(AH219="ベスト4",[2]点数換算表!$D$19,IF(AH219="ベスト8",[2]点数換算表!$E$19,[2]点数換算表!$F$19)))))</f>
        <v>0</v>
      </c>
    </row>
    <row r="220" spans="1:35">
      <c r="A220" s="13">
        <v>217</v>
      </c>
      <c r="B220" s="46" t="s">
        <v>529</v>
      </c>
      <c r="C220" s="46" t="s">
        <v>502</v>
      </c>
      <c r="D220" s="46">
        <v>3</v>
      </c>
      <c r="E220" s="25" t="s">
        <v>467</v>
      </c>
      <c r="F220" s="26" t="s">
        <v>539</v>
      </c>
      <c r="G220" s="13">
        <f t="shared" si="4"/>
        <v>16</v>
      </c>
      <c r="H220" s="15"/>
      <c r="I220" s="13">
        <f>IF(H220="",0,IF(H220="優勝",[2]点数換算表!$B$2,IF(H220="準優勝",[2]点数換算表!$C$2,IF(H220="ベスト4",[2]点数換算表!$D$2,[2]点数換算表!$E$2))))</f>
        <v>0</v>
      </c>
      <c r="J220" s="15"/>
      <c r="K220" s="13">
        <f>IF(J220="",0,IF(J220="優勝",[2]点数換算表!$B$3,IF(J220="準優勝",[2]点数換算表!$C$3,IF(J220="ベスト4",[2]点数換算表!$D$3,[2]点数換算表!$E$3))))</f>
        <v>0</v>
      </c>
      <c r="L220" s="24"/>
      <c r="M220" s="13">
        <f>IF(L220="",0,IF(L220="優勝",[2]点数換算表!$B$4,IF(L220="準優勝",[2]点数換算表!$C$4,IF(L220="ベスト4",[2]点数換算表!$D$4,IF(L220="ベスト8",[2]点数換算表!$E$4,IF(L220="ベスト16",[2]点数換算表!$F$4,""))))))</f>
        <v>0</v>
      </c>
      <c r="N220" s="24"/>
      <c r="O220" s="13">
        <f>IF(N220="",0,IF(N220="優勝",[2]点数換算表!$B$5,IF(N220="準優勝",[2]点数換算表!$C$5,IF(N220="ベスト4",[2]点数換算表!$D$5,IF(N220="ベスト8",[2]点数換算表!$E$5,IF(N220="ベスト16",[2]点数換算表!$F$5,IF(N220="ベスト32",[2]点数換算表!$G$5,"")))))))</f>
        <v>0</v>
      </c>
      <c r="P220" s="24"/>
      <c r="Q220" s="13">
        <f>IF(P220="",0,IF(P220="優勝",[2]点数換算表!$B$6,IF(P220="準優勝",[2]点数換算表!$C$6,IF(P220="ベスト4",[2]点数換算表!$D$6,IF(P220="ベスト8",[2]点数換算表!$E$6,IF(P220="ベスト16",[2]点数換算表!$F$6,IF(P220="ベスト32",[2]点数換算表!$G$6,"")))))))</f>
        <v>0</v>
      </c>
      <c r="R220" s="15"/>
      <c r="S220" s="13">
        <f>IF(R220="",0,IF(R220="優勝",[2]点数換算表!$B$7,IF(R220="準優勝",[2]点数換算表!$C$7,IF(R220="ベスト4",[2]点数換算表!$D$7,IF(R220="ベスト8",[2]点数換算表!$E$7,[2]点数換算表!$F$7)))))</f>
        <v>0</v>
      </c>
      <c r="T220" s="15"/>
      <c r="U220" s="13">
        <f>IF(T220="",0,IF(T220="優勝",[2]点数換算表!$B$8,IF(T220="準優勝",[2]点数換算表!$C$8,IF(T220="ベスト4",[2]点数換算表!$D$8,IF(T220="ベスト8",[2]点数換算表!$E$8,[2]点数換算表!$F$8)))))</f>
        <v>0</v>
      </c>
      <c r="V220" s="15"/>
      <c r="W220" s="13">
        <f>IF(V220="",0,IF(V220="優勝",[2]点数換算表!$B$13,IF(V220="準優勝",[2]点数換算表!$C$13,IF(V220="ベスト4",[2]点数換算表!$D$13,[2]点数換算表!$E$13))))</f>
        <v>0</v>
      </c>
      <c r="X220" s="15"/>
      <c r="Y220" s="13">
        <f>IF(X220="",0,IF(X220="優勝",[2]点数換算表!$B$14,IF(X220="準優勝",[2]点数換算表!$C$14,IF(X220="ベスト4",[2]点数換算表!$D$14,[2]点数換算表!$E$14))))</f>
        <v>0</v>
      </c>
      <c r="Z220" s="24" t="s">
        <v>7</v>
      </c>
      <c r="AA220" s="13">
        <f>IF(Z220="",0,IF(Z220="優勝",[2]点数換算表!$B$15,IF(Z220="準優勝",[2]点数換算表!$C$15,IF(Z220="ベスト4",[2]点数換算表!$D$15,IF(Z220="ベスト8",[2]点数換算表!$E$15,IF(Z220="ベスト16",[2]点数換算表!$F$15,""))))))</f>
        <v>16</v>
      </c>
      <c r="AB220" s="24"/>
      <c r="AC220" s="13">
        <f>IF(AB220="",0,IF(AB220="優勝",[2]点数換算表!$B$16,IF(AB220="準優勝",[2]点数換算表!$C$16,IF(AB220="ベスト4",[2]点数換算表!$D$16,IF(AB220="ベスト8",[2]点数換算表!$E$16,IF(AB220="ベスト16",[2]点数換算表!$F$16,IF(AB220="ベスト32",[2]点数換算表!$G$16,"")))))))</f>
        <v>0</v>
      </c>
      <c r="AD220" s="24"/>
      <c r="AE220" s="13">
        <f>IF(AD220="",0,IF(AD220="優勝",[2]点数換算表!$B$17,IF(AD220="準優勝",[2]点数換算表!$C$17,IF(AD220="ベスト4",[2]点数換算表!$D$17,IF(AD220="ベスト8",[2]点数換算表!$E$17,IF(AD220="ベスト16",[2]点数換算表!$F$17,IF(AD220="ベスト32",[2]点数換算表!$G$17,"")))))))</f>
        <v>0</v>
      </c>
      <c r="AF220" s="15"/>
      <c r="AG220" s="13">
        <f>IF(AF220="",0,IF(AF220="優勝",[2]点数換算表!$B$18,IF(AF220="準優勝",[2]点数換算表!$C$18,IF(AF220="ベスト4",[2]点数換算表!$D$18,IF(AF220="ベスト8",[2]点数換算表!$E$18,[2]点数換算表!$F$18)))))</f>
        <v>0</v>
      </c>
      <c r="AH220" s="15"/>
      <c r="AI220" s="13">
        <f>IF(AH220="",0,IF(AH220="優勝",[2]点数換算表!$B$19,IF(AH220="準優勝",[2]点数換算表!$C$19,IF(AH220="ベスト4",[2]点数換算表!$D$19,IF(AH220="ベスト8",[2]点数換算表!$E$19,[2]点数換算表!$F$19)))))</f>
        <v>0</v>
      </c>
    </row>
  </sheetData>
  <sheetProtection selectLockedCells="1"/>
  <autoFilter ref="A3:AI220" xr:uid="{65AB13F0-C764-4CF0-9994-38A1E4CBFF77}"/>
  <sortState xmlns:xlrd2="http://schemas.microsoft.com/office/spreadsheetml/2017/richdata2" ref="B4:AI220">
    <sortCondition descending="1" ref="G4:G220"/>
  </sortState>
  <mergeCells count="23">
    <mergeCell ref="V2:W2"/>
    <mergeCell ref="V1:AI1"/>
    <mergeCell ref="X2:Y2"/>
    <mergeCell ref="Z2:AA2"/>
    <mergeCell ref="AB2:AC2"/>
    <mergeCell ref="AD2:AE2"/>
    <mergeCell ref="AF2:AG2"/>
    <mergeCell ref="AH2:AI2"/>
    <mergeCell ref="A1:A3"/>
    <mergeCell ref="B1:B3"/>
    <mergeCell ref="C1:C3"/>
    <mergeCell ref="D1:D3"/>
    <mergeCell ref="H1:U1"/>
    <mergeCell ref="E1:E3"/>
    <mergeCell ref="F1:F3"/>
    <mergeCell ref="G1:G3"/>
    <mergeCell ref="H2:I2"/>
    <mergeCell ref="J2:K2"/>
    <mergeCell ref="L2:M2"/>
    <mergeCell ref="N2:O2"/>
    <mergeCell ref="P2:Q2"/>
    <mergeCell ref="R2:S2"/>
    <mergeCell ref="T2:U2"/>
  </mergeCells>
  <phoneticPr fontId="3"/>
  <dataValidations count="1">
    <dataValidation type="list" allowBlank="1" showErrorMessage="1" sqref="L4:L220 Z4:Z220" xr:uid="{2327FB83-A4DF-40A3-9F22-B93B49A1CCCD}">
      <formula1>"優勝,準優勝,ベスト4,ベスト8,ベスト16,海外遠征による不参加"</formula1>
    </dataValidation>
  </dataValidations>
  <pageMargins left="0.7" right="0.7" top="0.75" bottom="0.75" header="0" footer="0"/>
  <pageSetup paperSize="12" scale="39"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xr:uid="{07C78C9A-CBB3-4B20-8CA3-464206DBE7FF}">
          <x14:formula1>
            <xm:f>点数換算表!$B$1:$H$1</xm:f>
          </x14:formula1>
          <xm:sqref>P4:P220 AD4:AD220 AB4:AB220 N4:N220</xm:sqref>
        </x14:dataValidation>
        <x14:dataValidation type="list" allowBlank="1" showErrorMessage="1" xr:uid="{82D3D09C-C2E7-4596-BBCB-A5B076B7989B}">
          <x14:formula1>
            <xm:f>点数換算表!$B$1:$F$1</xm:f>
          </x14:formula1>
          <xm:sqref>AF4:AF220 R4:R220 T4:T220 AH4:AH220</xm:sqref>
        </x14:dataValidation>
        <x14:dataValidation type="list" allowBlank="1" showErrorMessage="1" xr:uid="{3047FDBE-4FF8-45C5-BD18-588B3F84741C}">
          <x14:formula1>
            <xm:f>点数換算表!$B$1:$E$1</xm:f>
          </x14:formula1>
          <xm:sqref>H4:H220 X4:X220 V4:V220 J4:J220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DDA7-CF46-4275-B7C9-80F7ACDE1F59}">
  <dimension ref="A1:AN55"/>
  <sheetViews>
    <sheetView zoomScale="60" zoomScaleNormal="60" workbookViewId="0">
      <pane ySplit="3" topLeftCell="A4" activePane="bottomLeft" state="frozen"/>
      <selection pane="bottomLeft" activeCell="A4" sqref="A4:A55"/>
    </sheetView>
  </sheetViews>
  <sheetFormatPr defaultColWidth="7.1640625" defaultRowHeight="18"/>
  <cols>
    <col min="1" max="1" width="7" style="14" customWidth="1"/>
    <col min="2" max="3" width="12.75" style="14" bestFit="1" customWidth="1"/>
    <col min="4" max="4" width="5.25" style="14" bestFit="1" customWidth="1"/>
    <col min="5" max="6" width="7" style="14" bestFit="1" customWidth="1"/>
    <col min="7" max="7" width="5.5" style="14" bestFit="1" customWidth="1"/>
    <col min="8" max="15" width="5.25" style="14" bestFit="1" customWidth="1"/>
    <col min="16" max="16" width="9" style="14" bestFit="1" customWidth="1"/>
    <col min="17" max="17" width="5.25" style="14" bestFit="1" customWidth="1"/>
    <col min="18" max="18" width="9" style="14" bestFit="1" customWidth="1"/>
    <col min="19" max="21" width="5.25" style="14" bestFit="1" customWidth="1"/>
    <col min="22" max="22" width="8" style="14" bestFit="1" customWidth="1"/>
    <col min="23" max="23" width="5.25" style="14" bestFit="1" customWidth="1"/>
    <col min="24" max="24" width="8" style="14" bestFit="1" customWidth="1"/>
    <col min="25" max="29" width="5.25" style="14" bestFit="1" customWidth="1"/>
    <col min="30" max="30" width="9" style="14" bestFit="1" customWidth="1"/>
    <col min="31" max="36" width="5.25" style="14" bestFit="1" customWidth="1"/>
    <col min="37" max="37" width="9" style="14" bestFit="1" customWidth="1"/>
    <col min="38" max="38" width="5.25" style="14" bestFit="1" customWidth="1"/>
    <col min="39" max="39" width="9" style="14" bestFit="1" customWidth="1"/>
    <col min="40" max="40" width="5.25" style="14" bestFit="1" customWidth="1"/>
    <col min="41" max="16384" width="7.1640625" style="14"/>
  </cols>
  <sheetData>
    <row r="1" spans="1:40" ht="18" customHeight="1">
      <c r="A1" s="64" t="s">
        <v>86</v>
      </c>
      <c r="B1" s="67" t="s">
        <v>0</v>
      </c>
      <c r="C1" s="67" t="s">
        <v>1</v>
      </c>
      <c r="D1" s="67" t="s">
        <v>2</v>
      </c>
      <c r="E1" s="64" t="s">
        <v>176</v>
      </c>
      <c r="F1" s="64" t="s">
        <v>176</v>
      </c>
      <c r="G1" s="68" t="s">
        <v>3</v>
      </c>
      <c r="H1" s="67" t="s">
        <v>19</v>
      </c>
      <c r="I1" s="67"/>
      <c r="J1" s="67"/>
      <c r="K1" s="67"/>
      <c r="L1" s="67"/>
      <c r="M1" s="67"/>
      <c r="N1" s="67"/>
      <c r="O1" s="67"/>
      <c r="P1" s="67"/>
      <c r="Q1" s="67"/>
      <c r="R1" s="67"/>
      <c r="S1" s="67"/>
      <c r="T1" s="67"/>
      <c r="U1" s="67"/>
      <c r="V1" s="67" t="s">
        <v>20</v>
      </c>
      <c r="W1" s="67"/>
      <c r="X1" s="67"/>
      <c r="Y1" s="67"/>
      <c r="Z1" s="67"/>
      <c r="AA1" s="67"/>
      <c r="AB1" s="67"/>
      <c r="AC1" s="67"/>
      <c r="AD1" s="67"/>
      <c r="AE1" s="67"/>
      <c r="AF1" s="67"/>
      <c r="AG1" s="67"/>
      <c r="AH1" s="67"/>
      <c r="AI1" s="67"/>
      <c r="AJ1" s="69" t="s">
        <v>3</v>
      </c>
      <c r="AK1" s="72"/>
      <c r="AL1" s="72"/>
      <c r="AM1" s="72"/>
      <c r="AN1" s="72"/>
    </row>
    <row r="2" spans="1:40">
      <c r="A2" s="64"/>
      <c r="B2" s="67"/>
      <c r="C2" s="67"/>
      <c r="D2" s="67"/>
      <c r="E2" s="64"/>
      <c r="F2" s="64"/>
      <c r="G2" s="67"/>
      <c r="H2" s="66" t="s">
        <v>861</v>
      </c>
      <c r="I2" s="66"/>
      <c r="J2" s="66" t="s">
        <v>862</v>
      </c>
      <c r="K2" s="64"/>
      <c r="L2" s="66" t="s">
        <v>534</v>
      </c>
      <c r="M2" s="64"/>
      <c r="N2" s="66" t="s">
        <v>694</v>
      </c>
      <c r="O2" s="64"/>
      <c r="P2" s="66" t="s">
        <v>779</v>
      </c>
      <c r="Q2" s="64"/>
      <c r="R2" s="66" t="s">
        <v>783</v>
      </c>
      <c r="S2" s="64"/>
      <c r="T2" s="66" t="s">
        <v>174</v>
      </c>
      <c r="U2" s="64"/>
      <c r="V2" s="66" t="s">
        <v>168</v>
      </c>
      <c r="W2" s="66"/>
      <c r="X2" s="66" t="s">
        <v>169</v>
      </c>
      <c r="Y2" s="64"/>
      <c r="Z2" s="66" t="s">
        <v>170</v>
      </c>
      <c r="AA2" s="64"/>
      <c r="AB2" s="66" t="s">
        <v>171</v>
      </c>
      <c r="AC2" s="64"/>
      <c r="AD2" s="66" t="s">
        <v>172</v>
      </c>
      <c r="AE2" s="64"/>
      <c r="AF2" s="66" t="s">
        <v>173</v>
      </c>
      <c r="AG2" s="64"/>
      <c r="AH2" s="66" t="s">
        <v>175</v>
      </c>
      <c r="AI2" s="64"/>
      <c r="AJ2" s="70"/>
      <c r="AK2" s="73" t="s">
        <v>863</v>
      </c>
      <c r="AL2" s="74"/>
      <c r="AM2" s="73" t="s">
        <v>864</v>
      </c>
      <c r="AN2" s="74"/>
    </row>
    <row r="3" spans="1:40">
      <c r="A3" s="64"/>
      <c r="B3" s="67"/>
      <c r="C3" s="67"/>
      <c r="D3" s="67"/>
      <c r="E3" s="64"/>
      <c r="F3" s="64"/>
      <c r="G3" s="67"/>
      <c r="H3" s="13" t="s">
        <v>4</v>
      </c>
      <c r="I3" s="13" t="s">
        <v>5</v>
      </c>
      <c r="J3" s="13" t="s">
        <v>4</v>
      </c>
      <c r="K3" s="13" t="s">
        <v>5</v>
      </c>
      <c r="L3" s="13" t="s">
        <v>4</v>
      </c>
      <c r="M3" s="13" t="s">
        <v>5</v>
      </c>
      <c r="N3" s="13" t="s">
        <v>4</v>
      </c>
      <c r="O3" s="13" t="s">
        <v>5</v>
      </c>
      <c r="P3" s="13" t="s">
        <v>4</v>
      </c>
      <c r="Q3" s="13" t="s">
        <v>5</v>
      </c>
      <c r="R3" s="13" t="s">
        <v>4</v>
      </c>
      <c r="S3" s="13" t="s">
        <v>5</v>
      </c>
      <c r="T3" s="13" t="s">
        <v>4</v>
      </c>
      <c r="U3" s="13" t="s">
        <v>5</v>
      </c>
      <c r="V3" s="13" t="s">
        <v>4</v>
      </c>
      <c r="W3" s="13" t="s">
        <v>5</v>
      </c>
      <c r="X3" s="13" t="s">
        <v>4</v>
      </c>
      <c r="Y3" s="13" t="s">
        <v>5</v>
      </c>
      <c r="Z3" s="13" t="s">
        <v>4</v>
      </c>
      <c r="AA3" s="13" t="s">
        <v>5</v>
      </c>
      <c r="AB3" s="13" t="s">
        <v>4</v>
      </c>
      <c r="AC3" s="13" t="s">
        <v>5</v>
      </c>
      <c r="AD3" s="13" t="s">
        <v>4</v>
      </c>
      <c r="AE3" s="13" t="s">
        <v>5</v>
      </c>
      <c r="AF3" s="13" t="s">
        <v>4</v>
      </c>
      <c r="AG3" s="13" t="s">
        <v>5</v>
      </c>
      <c r="AH3" s="13" t="s">
        <v>4</v>
      </c>
      <c r="AI3" s="13" t="s">
        <v>5</v>
      </c>
      <c r="AJ3" s="71"/>
      <c r="AK3" s="13" t="s">
        <v>4</v>
      </c>
      <c r="AL3" s="13" t="s">
        <v>5</v>
      </c>
      <c r="AM3" s="13" t="s">
        <v>4</v>
      </c>
      <c r="AN3" s="13" t="s">
        <v>5</v>
      </c>
    </row>
    <row r="4" spans="1:40">
      <c r="A4" s="13">
        <v>1</v>
      </c>
      <c r="B4" s="13" t="s">
        <v>794</v>
      </c>
      <c r="C4" s="13" t="s">
        <v>795</v>
      </c>
      <c r="D4" s="54">
        <v>3</v>
      </c>
      <c r="E4" s="16" t="s">
        <v>177</v>
      </c>
      <c r="F4" s="26" t="s">
        <v>539</v>
      </c>
      <c r="G4" s="11">
        <f t="shared" ref="G4:G21" si="0">MAX(I4,K4)+SUM(M4:U4)+MAX(W4,Y4)+SUM(AA4:AI4)+AJ4</f>
        <v>1084</v>
      </c>
      <c r="H4" s="12"/>
      <c r="I4" s="23">
        <f>IF(H4="",0,IF(H4="優勝",[2]点数換算表!$B$2,IF(H4="準優勝",[2]点数換算表!$C$2,IF(H4="ベスト4",[2]点数換算表!$D$2,[2]点数換算表!$E$2))))</f>
        <v>0</v>
      </c>
      <c r="J4" s="12"/>
      <c r="K4" s="11">
        <f>IF(J4="",0,IF(J4="優勝",[2]点数換算表!$B$3,IF(J4="準優勝",[2]点数換算表!$C$3,IF(J4="ベスト4",[2]点数換算表!$D$3,[2]点数換算表!$E$3))))</f>
        <v>0</v>
      </c>
      <c r="L4" s="12"/>
      <c r="M4" s="11">
        <f>IF(L4="",0,IF(L4="優勝",[2]点数換算表!$B$4,IF(L4="準優勝",[2]点数換算表!$C$4,IF(L4="ベスト4",[2]点数換算表!$D$4,IF(L4="ベスト8",[2]点数換算表!$E$4,IF(L4="ベスト16",[2]点数換算表!$F$4,""))))))</f>
        <v>0</v>
      </c>
      <c r="N4" s="12"/>
      <c r="O4" s="11">
        <f>IF(N4="",0,IF(N4="優勝",[2]点数換算表!$B$5,IF(N4="準優勝",[2]点数換算表!$C$5,IF(N4="ベスト4",[2]点数換算表!$D$5,IF(N4="ベスト8",[2]点数換算表!$E$5,IF(N4="ベスト16",[2]点数換算表!$F$5,IF(N4="ベスト32",[2]点数換算表!$G$5,"")))))))</f>
        <v>0</v>
      </c>
      <c r="P4" s="12" t="s">
        <v>6</v>
      </c>
      <c r="Q4" s="11">
        <f>IF(P4="",0,IF(P4="優勝",[2]点数換算表!$B$6,IF(P4="準優勝",[2]点数換算表!$C$6,IF(P4="ベスト4",[2]点数換算表!$D$6,IF(P4="ベスト8",[2]点数換算表!$E$6,IF(P4="ベスト16",[2]点数換算表!$F$6,IF(P4="ベスト32",[2]点数換算表!$G$6,"")))))))</f>
        <v>400</v>
      </c>
      <c r="R4" s="12" t="s">
        <v>7</v>
      </c>
      <c r="S4" s="11">
        <f>IF(R4="",0,IF(R4="優勝",[2]点数換算表!$B$7,IF(R4="準優勝",[2]点数換算表!$C$7,IF(R4="ベスト4",[2]点数換算表!$D$7,IF(R4="ベスト8",[2]点数換算表!$E$7,[2]点数換算表!$F$7)))))</f>
        <v>100</v>
      </c>
      <c r="T4" s="12"/>
      <c r="U4" s="11">
        <f>IF(T4="",0,IF(T4="優勝",[2]点数換算表!$B$8,IF(T4="準優勝",[2]点数換算表!$C$8,IF(T4="ベスト4",[2]点数換算表!$D$8,IF(T4="ベスト8",[2]点数換算表!$E$8,[2]点数換算表!$F$8)))))</f>
        <v>0</v>
      </c>
      <c r="V4" s="12"/>
      <c r="W4" s="23">
        <f>IF(V4="",0,IF(V4="優勝",[2]点数換算表!$B$13,IF(V4="準優勝",[2]点数換算表!$C$13,IF(V4="ベスト4",[2]点数換算表!$D$13,[2]点数換算表!$E$13))))</f>
        <v>0</v>
      </c>
      <c r="X4" s="12"/>
      <c r="Y4" s="11">
        <f>IF(X4="",0,IF(X4="優勝",[2]点数換算表!$B$14,IF(X4="準優勝",[2]点数換算表!$C$14,IF(X4="ベスト4",[2]点数換算表!$D$14,[2]点数換算表!$E$14))))</f>
        <v>0</v>
      </c>
      <c r="Z4" s="12"/>
      <c r="AA4" s="11">
        <f>IF(Z4="",0,IF(Z4="優勝",[2]点数換算表!$B$15,IF(Z4="準優勝",[2]点数換算表!$C$15,IF(Z4="ベスト4",[2]点数換算表!$D$15,IF(Z4="ベスト8",[2]点数換算表!$E$15,IF(Z4="ベスト16",[2]点数換算表!$F$15,""))))))</f>
        <v>0</v>
      </c>
      <c r="AB4" s="12"/>
      <c r="AC4" s="11">
        <f>IF(AB4="",0,IF(AB4="優勝",[2]点数換算表!$B$16,IF(AB4="準優勝",[2]点数換算表!$C$16,IF(AB4="ベスト4",[2]点数換算表!$D$16,IF(AB4="ベスト8",[2]点数換算表!$E$16,IF(AB4="ベスト16",[2]点数換算表!$F$16,IF(AB4="ベスト32",[2]点数換算表!$G$16,"")))))))</f>
        <v>0</v>
      </c>
      <c r="AD4" s="12" t="s">
        <v>10</v>
      </c>
      <c r="AE4" s="11">
        <f>IF(AD4="",0,IF(AD4="優勝",[2]点数換算表!$B$17,IF(AD4="準優勝",[2]点数換算表!$C$17,IF(AD4="ベスト4",[2]点数換算表!$D$17,IF(AD4="ベスト8",[2]点数換算表!$E$17,IF(AD4="ベスト16",[2]点数換算表!$F$17,IF(AD4="ベスト32",[2]点数換算表!$G$17,"")))))))</f>
        <v>480</v>
      </c>
      <c r="AF4" s="12"/>
      <c r="AG4" s="11">
        <f>IF(AF4="",0,IF(AF4="優勝",[2]点数換算表!$B$18,IF(AF4="準優勝",[2]点数換算表!$C$18,IF(AF4="ベスト4",[2]点数換算表!$D$18,IF(AF4="ベスト8",[2]点数換算表!$E$18,[2]点数換算表!$F$18)))))</f>
        <v>0</v>
      </c>
      <c r="AH4" s="12"/>
      <c r="AI4" s="11">
        <f>IF(AH4="",0,IF(AH4="優勝",[2]点数換算表!$B$19,IF(AH4="準優勝",[2]点数換算表!$C$19,IF(AH4="ベスト4",[2]点数換算表!$D$19,IF(AH4="ベスト8",[2]点数換算表!$E$19,[2]点数換算表!$F$19)))))</f>
        <v>0</v>
      </c>
      <c r="AJ4" s="13">
        <f t="shared" ref="AJ4:AJ21" si="1">SUM(AK4:AN4)</f>
        <v>104</v>
      </c>
      <c r="AK4" s="15"/>
      <c r="AL4" s="13">
        <f>IF(AK4="",0,IF(AK4="優勝",[10]現行XD用点数換算表!$B$16,IF(AK4="準優勝",[10]現行XD用点数換算表!$C$16,IF(AK4="ベスト4",[10]現行XD用点数換算表!$D$16,IF(AK4="ベスト8",[10]現行XD用点数換算表!$E$16,IF(AK4="ベスト16",[10]現行XD用点数換算表!$F$16,IF(AK4="ベスト32",[10]現行XD用点数換算表!$G$16,"")))))))</f>
        <v>0</v>
      </c>
      <c r="AM4" s="15" t="s">
        <v>9</v>
      </c>
      <c r="AN4" s="13">
        <f>IF(AM4="",0,IF(AM4="優勝",[10]現行XD用点数換算表!$B$17,IF(AM4="準優勝",[10]現行XD用点数換算表!$C$17,IF(AM4="ベスト4",[10]現行XD用点数換算表!$D$17,IF(AM4="ベスト8",[10]現行XD用点数換算表!$E$17,IF(AM4="ベスト16",[10]現行XD用点数換算表!$F$17,IF(AM4="ベスト32",[10]現行XD用点数換算表!$G$17,"")))))))</f>
        <v>104</v>
      </c>
    </row>
    <row r="5" spans="1:40">
      <c r="A5" s="13">
        <v>2</v>
      </c>
      <c r="B5" s="15" t="s">
        <v>806</v>
      </c>
      <c r="C5" s="15" t="s">
        <v>139</v>
      </c>
      <c r="D5" s="15">
        <v>2</v>
      </c>
      <c r="E5" s="16" t="s">
        <v>177</v>
      </c>
      <c r="F5" s="26" t="s">
        <v>539</v>
      </c>
      <c r="G5" s="11">
        <f t="shared" si="0"/>
        <v>572</v>
      </c>
      <c r="H5" s="12"/>
      <c r="I5" s="23">
        <f>IF(H5="",0,IF(H5="優勝",[2]点数換算表!$B$2,IF(H5="準優勝",[2]点数換算表!$C$2,IF(H5="ベスト4",[2]点数換算表!$D$2,[2]点数換算表!$E$2))))</f>
        <v>0</v>
      </c>
      <c r="J5" s="12"/>
      <c r="K5" s="11">
        <f>IF(J5="",0,IF(J5="優勝",[2]点数換算表!$B$3,IF(J5="準優勝",[2]点数換算表!$C$3,IF(J5="ベスト4",[2]点数換算表!$D$3,[2]点数換算表!$E$3))))</f>
        <v>0</v>
      </c>
      <c r="L5" s="12"/>
      <c r="M5" s="11">
        <f>IF(L5="",0,IF(L5="優勝",[2]点数換算表!$B$4,IF(L5="準優勝",[2]点数換算表!$C$4,IF(L5="ベスト4",[2]点数換算表!$D$4,IF(L5="ベスト8",[2]点数換算表!$E$4,IF(L5="ベスト16",[2]点数換算表!$F$4,""))))))</f>
        <v>0</v>
      </c>
      <c r="N5" s="12"/>
      <c r="O5" s="11">
        <f>IF(N5="",0,IF(N5="優勝",[2]点数換算表!$B$5,IF(N5="準優勝",[2]点数換算表!$C$5,IF(N5="ベスト4",[2]点数換算表!$D$5,IF(N5="ベスト8",[2]点数換算表!$E$5,IF(N5="ベスト16",[2]点数換算表!$F$5,IF(N5="ベスト32",[2]点数換算表!$G$5,"")))))))</f>
        <v>0</v>
      </c>
      <c r="P5" s="12" t="s">
        <v>8</v>
      </c>
      <c r="Q5" s="11">
        <f>IF(P5="",0,IF(P5="優勝",[2]点数換算表!$B$6,IF(P5="準優勝",[2]点数換算表!$C$6,IF(P5="ベスト4",[2]点数換算表!$D$6,IF(P5="ベスト8",[2]点数換算表!$E$6,IF(P5="ベスト16",[2]点数換算表!$F$6,IF(P5="ベスト32",[2]点数換算表!$G$6,"")))))))</f>
        <v>500</v>
      </c>
      <c r="R5" s="12"/>
      <c r="S5" s="11">
        <f>IF(R5="",0,IF(R5="優勝",[2]点数換算表!$B$7,IF(R5="準優勝",[2]点数換算表!$C$7,IF(R5="ベスト4",[2]点数換算表!$D$7,IF(R5="ベスト8",[2]点数換算表!$E$7,[2]点数換算表!$F$7)))))</f>
        <v>0</v>
      </c>
      <c r="T5" s="12"/>
      <c r="U5" s="11">
        <f>IF(T5="",0,IF(T5="優勝",[2]点数換算表!$B$8,IF(T5="準優勝",[2]点数換算表!$C$8,IF(T5="ベスト4",[2]点数換算表!$D$8,IF(T5="ベスト8",[2]点数換算表!$E$8,[2]点数換算表!$F$8)))))</f>
        <v>0</v>
      </c>
      <c r="V5" s="12"/>
      <c r="W5" s="23">
        <f>IF(V5="",0,IF(V5="優勝",[2]点数換算表!$B$13,IF(V5="準優勝",[2]点数換算表!$C$13,IF(V5="ベスト4",[2]点数換算表!$D$13,[2]点数換算表!$E$13))))</f>
        <v>0</v>
      </c>
      <c r="X5" s="12"/>
      <c r="Y5" s="11">
        <f>IF(X5="",0,IF(X5="優勝",[2]点数換算表!$B$14,IF(X5="準優勝",[2]点数換算表!$C$14,IF(X5="ベスト4",[2]点数換算表!$D$14,[2]点数換算表!$E$14))))</f>
        <v>0</v>
      </c>
      <c r="Z5" s="12"/>
      <c r="AA5" s="11">
        <f>IF(Z5="",0,IF(Z5="優勝",[2]点数換算表!$B$15,IF(Z5="準優勝",[2]点数換算表!$C$15,IF(Z5="ベスト4",[2]点数換算表!$D$15,IF(Z5="ベスト8",[2]点数換算表!$E$15,IF(Z5="ベスト16",[2]点数換算表!$F$15,""))))))</f>
        <v>0</v>
      </c>
      <c r="AB5" s="12"/>
      <c r="AC5" s="11">
        <f>IF(AB5="",0,IF(AB5="優勝",[2]点数換算表!$B$16,IF(AB5="準優勝",[2]点数換算表!$C$16,IF(AB5="ベスト4",[2]点数換算表!$D$16,IF(AB5="ベスト8",[2]点数換算表!$E$16,IF(AB5="ベスト16",[2]点数換算表!$F$16,IF(AB5="ベスト32",[2]点数換算表!$G$16,"")))))))</f>
        <v>0</v>
      </c>
      <c r="AD5" s="12"/>
      <c r="AE5" s="11">
        <f>IF(AD5="",0,IF(AD5="優勝",[2]点数換算表!$B$17,IF(AD5="準優勝",[2]点数換算表!$C$17,IF(AD5="ベスト4",[2]点数換算表!$D$17,IF(AD5="ベスト8",[2]点数換算表!$E$17,IF(AD5="ベスト16",[2]点数換算表!$F$17,IF(AD5="ベスト32",[2]点数換算表!$G$17,"")))))))</f>
        <v>0</v>
      </c>
      <c r="AF5" s="12"/>
      <c r="AG5" s="11">
        <f>IF(AF5="",0,IF(AF5="優勝",[2]点数換算表!$B$18,IF(AF5="準優勝",[2]点数換算表!$C$18,IF(AF5="ベスト4",[2]点数換算表!$D$18,IF(AF5="ベスト8",[2]点数換算表!$E$18,[2]点数換算表!$F$18)))))</f>
        <v>0</v>
      </c>
      <c r="AH5" s="12"/>
      <c r="AI5" s="11">
        <f>IF(AH5="",0,IF(AH5="優勝",[2]点数換算表!$B$19,IF(AH5="準優勝",[2]点数換算表!$C$19,IF(AH5="ベスト4",[2]点数換算表!$D$19,IF(AH5="ベスト8",[2]点数換算表!$E$19,[2]点数換算表!$F$19)))))</f>
        <v>0</v>
      </c>
      <c r="AJ5" s="13">
        <f t="shared" si="1"/>
        <v>72</v>
      </c>
      <c r="AK5" s="15"/>
      <c r="AL5" s="13">
        <f>IF(AK5="",0,IF(AK5="優勝",[10]現行XD用点数換算表!$B$16,IF(AK5="準優勝",[10]現行XD用点数換算表!$C$16,IF(AK5="ベスト4",[10]現行XD用点数換算表!$D$16,IF(AK5="ベスト8",[10]現行XD用点数換算表!$E$16,IF(AK5="ベスト16",[10]現行XD用点数換算表!$F$16,IF(AK5="ベスト32",[10]現行XD用点数換算表!$G$16,"")))))))</f>
        <v>0</v>
      </c>
      <c r="AM5" s="15" t="s">
        <v>7</v>
      </c>
      <c r="AN5" s="13">
        <f>IF(AM5="",0,IF(AM5="優勝",[10]現行XD用点数換算表!$B$17,IF(AM5="準優勝",[10]現行XD用点数換算表!$C$17,IF(AM5="ベスト4",[10]現行XD用点数換算表!$D$17,IF(AM5="ベスト8",[10]現行XD用点数換算表!$E$17,IF(AM5="ベスト16",[10]現行XD用点数換算表!$F$17,IF(AM5="ベスト32",[10]現行XD用点数換算表!$G$17,"")))))))</f>
        <v>72</v>
      </c>
    </row>
    <row r="6" spans="1:40">
      <c r="A6" s="13">
        <v>3</v>
      </c>
      <c r="B6" s="15" t="s">
        <v>798</v>
      </c>
      <c r="C6" s="15" t="s">
        <v>795</v>
      </c>
      <c r="D6" s="15">
        <v>3</v>
      </c>
      <c r="E6" s="16" t="s">
        <v>177</v>
      </c>
      <c r="F6" s="26" t="s">
        <v>539</v>
      </c>
      <c r="G6" s="11">
        <f t="shared" si="0"/>
        <v>448</v>
      </c>
      <c r="H6" s="12"/>
      <c r="I6" s="23">
        <f>IF(H6="",0,IF(H6="優勝",[2]点数換算表!$B$2,IF(H6="準優勝",[2]点数換算表!$C$2,IF(H6="ベスト4",[2]点数換算表!$D$2,[2]点数換算表!$E$2))))</f>
        <v>0</v>
      </c>
      <c r="J6" s="12"/>
      <c r="K6" s="11">
        <f>IF(J6="",0,IF(J6="優勝",[2]点数換算表!$B$3,IF(J6="準優勝",[2]点数換算表!$C$3,IF(J6="ベスト4",[2]点数換算表!$D$3,[2]点数換算表!$E$3))))</f>
        <v>0</v>
      </c>
      <c r="L6" s="12"/>
      <c r="M6" s="11">
        <f>IF(L6="",0,IF(L6="優勝",[2]点数換算表!$B$4,IF(L6="準優勝",[2]点数換算表!$C$4,IF(L6="ベスト4",[2]点数換算表!$D$4,IF(L6="ベスト8",[2]点数換算表!$E$4,IF(L6="ベスト16",[2]点数換算表!$F$4,""))))))</f>
        <v>0</v>
      </c>
      <c r="N6" s="12"/>
      <c r="O6" s="11">
        <f>IF(N6="",0,IF(N6="優勝",[2]点数換算表!$B$5,IF(N6="準優勝",[2]点数換算表!$C$5,IF(N6="ベスト4",[2]点数換算表!$D$5,IF(N6="ベスト8",[2]点数換算表!$E$5,IF(N6="ベスト16",[2]点数換算表!$F$5,IF(N6="ベスト32",[2]点数換算表!$G$5,"")))))))</f>
        <v>0</v>
      </c>
      <c r="P6" s="12" t="s">
        <v>7</v>
      </c>
      <c r="Q6" s="11">
        <f>IF(P6="",0,IF(P6="優勝",[2]点数換算表!$B$6,IF(P6="準優勝",[2]点数換算表!$C$6,IF(P6="ベスト4",[2]点数換算表!$D$6,IF(P6="ベスト8",[2]点数換算表!$E$6,IF(P6="ベスト16",[2]点数換算表!$F$6,IF(P6="ベスト32",[2]点数換算表!$G$6,"")))))))</f>
        <v>200</v>
      </c>
      <c r="R6" s="12"/>
      <c r="S6" s="11">
        <f>IF(R6="",0,IF(R6="優勝",[2]点数換算表!$B$7,IF(R6="準優勝",[2]点数換算表!$C$7,IF(R6="ベスト4",[2]点数換算表!$D$7,IF(R6="ベスト8",[2]点数換算表!$E$7,[2]点数換算表!$F$7)))))</f>
        <v>0</v>
      </c>
      <c r="T6" s="12"/>
      <c r="U6" s="11">
        <f>IF(T6="",0,IF(T6="優勝",[2]点数換算表!$B$8,IF(T6="準優勝",[2]点数換算表!$C$8,IF(T6="ベスト4",[2]点数換算表!$D$8,IF(T6="ベスト8",[2]点数換算表!$E$8,[2]点数換算表!$F$8)))))</f>
        <v>0</v>
      </c>
      <c r="V6" s="12"/>
      <c r="W6" s="23">
        <f>IF(V6="",0,IF(V6="優勝",[2]点数換算表!$B$13,IF(V6="準優勝",[2]点数換算表!$C$13,IF(V6="ベスト4",[2]点数換算表!$D$13,[2]点数換算表!$E$13))))</f>
        <v>0</v>
      </c>
      <c r="X6" s="12"/>
      <c r="Y6" s="11">
        <f>IF(X6="",0,IF(X6="優勝",[2]点数換算表!$B$14,IF(X6="準優勝",[2]点数換算表!$C$14,IF(X6="ベスト4",[2]点数換算表!$D$14,[2]点数換算表!$E$14))))</f>
        <v>0</v>
      </c>
      <c r="Z6" s="12"/>
      <c r="AA6" s="11">
        <f>IF(Z6="",0,IF(Z6="優勝",[2]点数換算表!$B$15,IF(Z6="準優勝",[2]点数換算表!$C$15,IF(Z6="ベスト4",[2]点数換算表!$D$15,IF(Z6="ベスト8",[2]点数換算表!$E$15,IF(Z6="ベスト16",[2]点数換算表!$F$15,""))))))</f>
        <v>0</v>
      </c>
      <c r="AB6" s="12"/>
      <c r="AC6" s="11">
        <f>IF(AB6="",0,IF(AB6="優勝",[2]点数換算表!$B$16,IF(AB6="準優勝",[2]点数換算表!$C$16,IF(AB6="ベスト4",[2]点数換算表!$D$16,IF(AB6="ベスト8",[2]点数換算表!$E$16,IF(AB6="ベスト16",[2]点数換算表!$F$16,IF(AB6="ベスト32",[2]点数換算表!$G$16,"")))))))</f>
        <v>0</v>
      </c>
      <c r="AD6" s="12" t="s">
        <v>9</v>
      </c>
      <c r="AE6" s="11">
        <f>IF(AD6="",0,IF(AD6="優勝",[2]点数換算表!$B$17,IF(AD6="準優勝",[2]点数換算表!$C$17,IF(AD6="ベスト4",[2]点数換算表!$D$17,IF(AD6="ベスト8",[2]点数換算表!$E$17,IF(AD6="ベスト16",[2]点数換算表!$F$17,IF(AD6="ベスト32",[2]点数換算表!$G$17,"")))))))</f>
        <v>240</v>
      </c>
      <c r="AF6" s="12"/>
      <c r="AG6" s="11">
        <f>IF(AF6="",0,IF(AF6="優勝",[2]点数換算表!$B$18,IF(AF6="準優勝",[2]点数換算表!$C$18,IF(AF6="ベスト4",[2]点数換算表!$D$18,IF(AF6="ベスト8",[2]点数換算表!$E$18,[2]点数換算表!$F$18)))))</f>
        <v>0</v>
      </c>
      <c r="AH6" s="12"/>
      <c r="AI6" s="11">
        <f>IF(AH6="",0,IF(AH6="優勝",[2]点数換算表!$B$19,IF(AH6="準優勝",[2]点数換算表!$C$19,IF(AH6="ベスト4",[2]点数換算表!$D$19,IF(AH6="ベスト8",[2]点数換算表!$E$19,[2]点数換算表!$F$19)))))</f>
        <v>0</v>
      </c>
      <c r="AJ6" s="13">
        <f t="shared" si="1"/>
        <v>8</v>
      </c>
      <c r="AK6" s="15" t="s">
        <v>135</v>
      </c>
      <c r="AL6" s="13">
        <f>IF(AK6="",0,IF(AK6="優勝",[10]現行XD用点数換算表!$B$16,IF(AK6="準優勝",[10]現行XD用点数換算表!$C$16,IF(AK6="ベスト4",[10]現行XD用点数換算表!$D$16,IF(AK6="ベスト8",[10]現行XD用点数換算表!$E$16,IF(AK6="ベスト16",[10]現行XD用点数換算表!$F$16,IF(AK6="ベスト32",[10]現行XD用点数換算表!$G$16,"")))))))</f>
        <v>8</v>
      </c>
      <c r="AM6" s="15"/>
      <c r="AN6" s="13">
        <f>IF(AM6="",0,IF(AM6="優勝",[10]現行XD用点数換算表!$B$17,IF(AM6="準優勝",[10]現行XD用点数換算表!$C$17,IF(AM6="ベスト4",[10]現行XD用点数換算表!$D$17,IF(AM6="ベスト8",[10]現行XD用点数換算表!$E$17,IF(AM6="ベスト16",[10]現行XD用点数換算表!$F$17,IF(AM6="ベスト32",[10]現行XD用点数換算表!$G$17,"")))))))</f>
        <v>0</v>
      </c>
    </row>
    <row r="7" spans="1:40">
      <c r="A7" s="13">
        <v>4</v>
      </c>
      <c r="B7" s="13" t="s">
        <v>796</v>
      </c>
      <c r="C7" s="15" t="s">
        <v>536</v>
      </c>
      <c r="D7" s="13">
        <v>3</v>
      </c>
      <c r="E7" s="16" t="s">
        <v>177</v>
      </c>
      <c r="F7" s="26" t="s">
        <v>539</v>
      </c>
      <c r="G7" s="11">
        <f t="shared" si="0"/>
        <v>424</v>
      </c>
      <c r="H7" s="12"/>
      <c r="I7" s="23">
        <f>IF(H7="",0,IF(H7="優勝",[2]点数換算表!$B$2,IF(H7="準優勝",[2]点数換算表!$C$2,IF(H7="ベスト4",[2]点数換算表!$D$2,[2]点数換算表!$E$2))))</f>
        <v>0</v>
      </c>
      <c r="J7" s="12"/>
      <c r="K7" s="11">
        <f>IF(J7="",0,IF(J7="優勝",[2]点数換算表!$B$3,IF(J7="準優勝",[2]点数換算表!$C$3,IF(J7="ベスト4",[2]点数換算表!$D$3,[2]点数換算表!$E$3))))</f>
        <v>0</v>
      </c>
      <c r="L7" s="12"/>
      <c r="M7" s="11">
        <f>IF(L7="",0,IF(L7="優勝",[2]点数換算表!$B$4,IF(L7="準優勝",[2]点数換算表!$C$4,IF(L7="ベスト4",[2]点数換算表!$D$4,IF(L7="ベスト8",[2]点数換算表!$E$4,IF(L7="ベスト16",[2]点数換算表!$F$4,""))))))</f>
        <v>0</v>
      </c>
      <c r="N7" s="12"/>
      <c r="O7" s="11">
        <f>IF(N7="",0,IF(N7="優勝",[2]点数換算表!$B$5,IF(N7="準優勝",[2]点数換算表!$C$5,IF(N7="ベスト4",[2]点数換算表!$D$5,IF(N7="ベスト8",[2]点数換算表!$E$5,IF(N7="ベスト16",[2]点数換算表!$F$5,IF(N7="ベスト32",[2]点数換算表!$G$5,"")))))))</f>
        <v>0</v>
      </c>
      <c r="P7" s="12" t="s">
        <v>7</v>
      </c>
      <c r="Q7" s="11">
        <f>IF(P7="",0,IF(P7="優勝",[2]点数換算表!$B$6,IF(P7="準優勝",[2]点数換算表!$C$6,IF(P7="ベスト4",[2]点数換算表!$D$6,IF(P7="ベスト8",[2]点数換算表!$E$6,IF(P7="ベスト16",[2]点数換算表!$F$6,IF(P7="ベスト32",[2]点数換算表!$G$6,"")))))))</f>
        <v>200</v>
      </c>
      <c r="R7" s="12"/>
      <c r="S7" s="11">
        <f>IF(R7="",0,IF(R7="優勝",[2]点数換算表!$B$7,IF(R7="準優勝",[2]点数換算表!$C$7,IF(R7="ベスト4",[2]点数換算表!$D$7,IF(R7="ベスト8",[2]点数換算表!$E$7,[2]点数換算表!$F$7)))))</f>
        <v>0</v>
      </c>
      <c r="T7" s="12"/>
      <c r="U7" s="11">
        <f>IF(T7="",0,IF(T7="優勝",[2]点数換算表!$B$8,IF(T7="準優勝",[2]点数換算表!$C$8,IF(T7="ベスト4",[2]点数換算表!$D$8,IF(T7="ベスト8",[2]点数換算表!$E$8,[2]点数換算表!$F$8)))))</f>
        <v>0</v>
      </c>
      <c r="V7" s="12"/>
      <c r="W7" s="23">
        <f>IF(V7="",0,IF(V7="優勝",[2]点数換算表!$B$13,IF(V7="準優勝",[2]点数換算表!$C$13,IF(V7="ベスト4",[2]点数換算表!$D$13,[2]点数換算表!$E$13))))</f>
        <v>0</v>
      </c>
      <c r="X7" s="12"/>
      <c r="Y7" s="11">
        <f>IF(X7="",0,IF(X7="優勝",[2]点数換算表!$B$14,IF(X7="準優勝",[2]点数換算表!$C$14,IF(X7="ベスト4",[2]点数換算表!$D$14,[2]点数換算表!$E$14))))</f>
        <v>0</v>
      </c>
      <c r="Z7" s="12"/>
      <c r="AA7" s="11">
        <f>IF(Z7="",0,IF(Z7="優勝",[2]点数換算表!$B$15,IF(Z7="準優勝",[2]点数換算表!$C$15,IF(Z7="ベスト4",[2]点数換算表!$D$15,IF(Z7="ベスト8",[2]点数換算表!$E$15,IF(Z7="ベスト16",[2]点数換算表!$F$15,""))))))</f>
        <v>0</v>
      </c>
      <c r="AB7" s="12"/>
      <c r="AC7" s="11">
        <f>IF(AB7="",0,IF(AB7="優勝",[2]点数換算表!$B$16,IF(AB7="準優勝",[2]点数換算表!$C$16,IF(AB7="ベスト4",[2]点数換算表!$D$16,IF(AB7="ベスト8",[2]点数換算表!$E$16,IF(AB7="ベスト16",[2]点数換算表!$F$16,IF(AB7="ベスト32",[2]点数換算表!$G$16,"")))))))</f>
        <v>0</v>
      </c>
      <c r="AD7" s="12" t="s">
        <v>135</v>
      </c>
      <c r="AE7" s="11">
        <f>IF(AD7="",0,IF(AD7="優勝",[2]点数換算表!$B$17,IF(AD7="準優勝",[2]点数換算表!$C$17,IF(AD7="ベスト4",[2]点数換算表!$D$17,IF(AD7="ベスト8",[2]点数換算表!$E$17,IF(AD7="ベスト16",[2]点数換算表!$F$17,IF(AD7="ベスト32",[2]点数換算表!$G$17,"")))))))</f>
        <v>80</v>
      </c>
      <c r="AF7" s="12"/>
      <c r="AG7" s="11">
        <f>IF(AF7="",0,IF(AF7="優勝",[2]点数換算表!$B$18,IF(AF7="準優勝",[2]点数換算表!$C$18,IF(AF7="ベスト4",[2]点数換算表!$D$18,IF(AF7="ベスト8",[2]点数換算表!$E$18,[2]点数換算表!$F$18)))))</f>
        <v>0</v>
      </c>
      <c r="AH7" s="12"/>
      <c r="AI7" s="11">
        <f>IF(AH7="",0,IF(AH7="優勝",[2]点数換算表!$B$19,IF(AH7="準優勝",[2]点数換算表!$C$19,IF(AH7="ベスト4",[2]点数換算表!$D$19,IF(AH7="ベスト8",[2]点数換算表!$E$19,[2]点数換算表!$F$19)))))</f>
        <v>0</v>
      </c>
      <c r="AJ7" s="13">
        <f t="shared" si="1"/>
        <v>144</v>
      </c>
      <c r="AK7" s="15" t="s">
        <v>135</v>
      </c>
      <c r="AL7" s="13">
        <f>IF(AK7="",0,IF(AK7="優勝",[10]現行XD用点数換算表!$B$16,IF(AK7="準優勝",[10]現行XD用点数換算表!$C$16,IF(AK7="ベスト4",[10]現行XD用点数換算表!$D$16,IF(AK7="ベスト8",[10]現行XD用点数換算表!$E$16,IF(AK7="ベスト16",[10]現行XD用点数換算表!$F$16,IF(AK7="ベスト32",[10]現行XD用点数換算表!$G$16,"")))))))</f>
        <v>8</v>
      </c>
      <c r="AM7" s="15" t="s">
        <v>6</v>
      </c>
      <c r="AN7" s="13">
        <f>IF(AM7="",0,IF(AM7="優勝",[10]現行XD用点数換算表!$B$17,IF(AM7="準優勝",[10]現行XD用点数換算表!$C$17,IF(AM7="ベスト4",[10]現行XD用点数換算表!$D$17,IF(AM7="ベスト8",[10]現行XD用点数換算表!$E$17,IF(AM7="ベスト16",[10]現行XD用点数換算表!$F$17,IF(AM7="ベスト32",[10]現行XD用点数換算表!$G$17,"")))))))</f>
        <v>136</v>
      </c>
    </row>
    <row r="8" spans="1:40">
      <c r="A8" s="13">
        <v>5</v>
      </c>
      <c r="B8" s="15" t="s">
        <v>808</v>
      </c>
      <c r="C8" s="15" t="s">
        <v>139</v>
      </c>
      <c r="D8" s="15">
        <v>2</v>
      </c>
      <c r="E8" s="16" t="s">
        <v>177</v>
      </c>
      <c r="F8" s="26" t="s">
        <v>539</v>
      </c>
      <c r="G8" s="11">
        <f t="shared" si="0"/>
        <v>388</v>
      </c>
      <c r="H8" s="12"/>
      <c r="I8" s="23">
        <f>IF(H8="",0,IF(H8="優勝",[2]点数換算表!$B$2,IF(H8="準優勝",[2]点数換算表!$C$2,IF(H8="ベスト4",[2]点数換算表!$D$2,[2]点数換算表!$E$2))))</f>
        <v>0</v>
      </c>
      <c r="J8" s="12"/>
      <c r="K8" s="11">
        <f>IF(J8="",0,IF(J8="優勝",[2]点数換算表!$B$3,IF(J8="準優勝",[2]点数換算表!$C$3,IF(J8="ベスト4",[2]点数換算表!$D$3,[2]点数換算表!$E$3))))</f>
        <v>0</v>
      </c>
      <c r="L8" s="12"/>
      <c r="M8" s="11">
        <f>IF(L8="",0,IF(L8="優勝",[2]点数換算表!$B$4,IF(L8="準優勝",[2]点数換算表!$C$4,IF(L8="ベスト4",[2]点数換算表!$D$4,IF(L8="ベスト8",[2]点数換算表!$E$4,IF(L8="ベスト16",[2]点数換算表!$F$4,""))))))</f>
        <v>0</v>
      </c>
      <c r="N8" s="12"/>
      <c r="O8" s="11">
        <f>IF(N8="",0,IF(N8="優勝",[2]点数換算表!$B$5,IF(N8="準優勝",[2]点数換算表!$C$5,IF(N8="ベスト4",[2]点数換算表!$D$5,IF(N8="ベスト8",[2]点数換算表!$E$5,IF(N8="ベスト16",[2]点数換算表!$F$5,IF(N8="ベスト32",[2]点数換算表!$G$5,"")))))))</f>
        <v>0</v>
      </c>
      <c r="P8" s="12" t="s">
        <v>9</v>
      </c>
      <c r="Q8" s="11">
        <f>IF(P8="",0,IF(P8="優勝",[2]点数換算表!$B$6,IF(P8="準優勝",[2]点数換算表!$C$6,IF(P8="ベスト4",[2]点数換算表!$D$6,IF(P8="ベスト8",[2]点数換算表!$E$6,IF(P8="ベスト16",[2]点数換算表!$F$6,IF(P8="ベスト32",[2]点数換算表!$G$6,"")))))))</f>
        <v>300</v>
      </c>
      <c r="R8" s="12"/>
      <c r="S8" s="11">
        <f>IF(R8="",0,IF(R8="優勝",[2]点数換算表!$B$7,IF(R8="準優勝",[2]点数換算表!$C$7,IF(R8="ベスト4",[2]点数換算表!$D$7,IF(R8="ベスト8",[2]点数換算表!$E$7,[2]点数換算表!$F$7)))))</f>
        <v>0</v>
      </c>
      <c r="T8" s="12"/>
      <c r="U8" s="11">
        <f>IF(T8="",0,IF(T8="優勝",[2]点数換算表!$B$8,IF(T8="準優勝",[2]点数換算表!$C$8,IF(T8="ベスト4",[2]点数換算表!$D$8,IF(T8="ベスト8",[2]点数換算表!$E$8,[2]点数換算表!$F$8)))))</f>
        <v>0</v>
      </c>
      <c r="V8" s="12"/>
      <c r="W8" s="23">
        <f>IF(V8="",0,IF(V8="優勝",[2]点数換算表!$B$13,IF(V8="準優勝",[2]点数換算表!$C$13,IF(V8="ベスト4",[2]点数換算表!$D$13,[2]点数換算表!$E$13))))</f>
        <v>0</v>
      </c>
      <c r="X8" s="12"/>
      <c r="Y8" s="11">
        <f>IF(X8="",0,IF(X8="優勝",[2]点数換算表!$B$14,IF(X8="準優勝",[2]点数換算表!$C$14,IF(X8="ベスト4",[2]点数換算表!$D$14,[2]点数換算表!$E$14))))</f>
        <v>0</v>
      </c>
      <c r="Z8" s="12"/>
      <c r="AA8" s="11">
        <f>IF(Z8="",0,IF(Z8="優勝",[2]点数換算表!$B$15,IF(Z8="準優勝",[2]点数換算表!$C$15,IF(Z8="ベスト4",[2]点数換算表!$D$15,IF(Z8="ベスト8",[2]点数換算表!$E$15,IF(Z8="ベスト16",[2]点数換算表!$F$15,""))))))</f>
        <v>0</v>
      </c>
      <c r="AB8" s="12"/>
      <c r="AC8" s="11">
        <f>IF(AB8="",0,IF(AB8="優勝",[2]点数換算表!$B$16,IF(AB8="準優勝",[2]点数換算表!$C$16,IF(AB8="ベスト4",[2]点数換算表!$D$16,IF(AB8="ベスト8",[2]点数換算表!$E$16,IF(AB8="ベスト16",[2]点数換算表!$F$16,IF(AB8="ベスト32",[2]点数換算表!$G$16,"")))))))</f>
        <v>0</v>
      </c>
      <c r="AD8" s="12" t="s">
        <v>135</v>
      </c>
      <c r="AE8" s="11">
        <f>IF(AD8="",0,IF(AD8="優勝",[2]点数換算表!$B$17,IF(AD8="準優勝",[2]点数換算表!$C$17,IF(AD8="ベスト4",[2]点数換算表!$D$17,IF(AD8="ベスト8",[2]点数換算表!$E$17,IF(AD8="ベスト16",[2]点数換算表!$F$17,IF(AD8="ベスト32",[2]点数換算表!$G$17,"")))))))</f>
        <v>80</v>
      </c>
      <c r="AF8" s="12"/>
      <c r="AG8" s="11">
        <f>IF(AF8="",0,IF(AF8="優勝",[2]点数換算表!$B$18,IF(AF8="準優勝",[2]点数換算表!$C$18,IF(AF8="ベスト4",[2]点数換算表!$D$18,IF(AF8="ベスト8",[2]点数換算表!$E$18,[2]点数換算表!$F$18)))))</f>
        <v>0</v>
      </c>
      <c r="AH8" s="12"/>
      <c r="AI8" s="11">
        <f>IF(AH8="",0,IF(AH8="優勝",[2]点数換算表!$B$19,IF(AH8="準優勝",[2]点数換算表!$C$19,IF(AH8="ベスト4",[2]点数換算表!$D$19,IF(AH8="ベスト8",[2]点数換算表!$E$19,[2]点数換算表!$F$19)))))</f>
        <v>0</v>
      </c>
      <c r="AJ8" s="13">
        <f t="shared" si="1"/>
        <v>8</v>
      </c>
      <c r="AK8" s="15" t="s">
        <v>135</v>
      </c>
      <c r="AL8" s="13">
        <f>IF(AK8="",0,IF(AK8="優勝",[10]現行XD用点数換算表!$B$16,IF(AK8="準優勝",[10]現行XD用点数換算表!$C$16,IF(AK8="ベスト4",[10]現行XD用点数換算表!$D$16,IF(AK8="ベスト8",[10]現行XD用点数換算表!$E$16,IF(AK8="ベスト16",[10]現行XD用点数換算表!$F$16,IF(AK8="ベスト32",[10]現行XD用点数換算表!$G$16,"")))))))</f>
        <v>8</v>
      </c>
      <c r="AM8" s="15"/>
      <c r="AN8" s="13">
        <f>IF(AM8="",0,IF(AM8="優勝",[10]現行XD用点数換算表!$B$17,IF(AM8="準優勝",[10]現行XD用点数換算表!$C$17,IF(AM8="ベスト4",[10]現行XD用点数換算表!$D$17,IF(AM8="ベスト8",[10]現行XD用点数換算表!$E$17,IF(AM8="ベスト16",[10]現行XD用点数換算表!$F$17,IF(AM8="ベスト32",[10]現行XD用点数換算表!$G$17,"")))))))</f>
        <v>0</v>
      </c>
    </row>
    <row r="9" spans="1:40">
      <c r="A9" s="13">
        <v>6</v>
      </c>
      <c r="B9" s="15" t="s">
        <v>805</v>
      </c>
      <c r="C9" s="15" t="s">
        <v>139</v>
      </c>
      <c r="D9" s="15">
        <v>3</v>
      </c>
      <c r="E9" s="16" t="s">
        <v>177</v>
      </c>
      <c r="F9" s="26" t="s">
        <v>539</v>
      </c>
      <c r="G9" s="11">
        <f t="shared" si="0"/>
        <v>380</v>
      </c>
      <c r="H9" s="12"/>
      <c r="I9" s="23">
        <f>IF(H9="",0,IF(H9="優勝",[2]点数換算表!$B$2,IF(H9="準優勝",[2]点数換算表!$C$2,IF(H9="ベスト4",[2]点数換算表!$D$2,[2]点数換算表!$E$2))))</f>
        <v>0</v>
      </c>
      <c r="J9" s="12"/>
      <c r="K9" s="11">
        <f>IF(J9="",0,IF(J9="優勝",[2]点数換算表!$B$3,IF(J9="準優勝",[2]点数換算表!$C$3,IF(J9="ベスト4",[2]点数換算表!$D$3,[2]点数換算表!$E$3))))</f>
        <v>0</v>
      </c>
      <c r="L9" s="12"/>
      <c r="M9" s="11">
        <f>IF(L9="",0,IF(L9="優勝",[2]点数換算表!$B$4,IF(L9="準優勝",[2]点数換算表!$C$4,IF(L9="ベスト4",[2]点数換算表!$D$4,IF(L9="ベスト8",[2]点数換算表!$E$4,IF(L9="ベスト16",[2]点数換算表!$F$4,""))))))</f>
        <v>0</v>
      </c>
      <c r="N9" s="12"/>
      <c r="O9" s="11">
        <f>IF(N9="",0,IF(N9="優勝",[2]点数換算表!$B$5,IF(N9="準優勝",[2]点数換算表!$C$5,IF(N9="ベスト4",[2]点数換算表!$D$5,IF(N9="ベスト8",[2]点数換算表!$E$5,IF(N9="ベスト16",[2]点数換算表!$F$5,IF(N9="ベスト32",[2]点数換算表!$G$5,"")))))))</f>
        <v>0</v>
      </c>
      <c r="P9" s="12" t="s">
        <v>9</v>
      </c>
      <c r="Q9" s="11">
        <f>IF(P9="",0,IF(P9="優勝",[2]点数換算表!$B$6,IF(P9="準優勝",[2]点数換算表!$C$6,IF(P9="ベスト4",[2]点数換算表!$D$6,IF(P9="ベスト8",[2]点数換算表!$E$6,IF(P9="ベスト16",[2]点数換算表!$F$6,IF(P9="ベスト32",[2]点数換算表!$G$6,"")))))))</f>
        <v>300</v>
      </c>
      <c r="R9" s="12"/>
      <c r="S9" s="11">
        <f>IF(R9="",0,IF(R9="優勝",[2]点数換算表!$B$7,IF(R9="準優勝",[2]点数換算表!$C$7,IF(R9="ベスト4",[2]点数換算表!$D$7,IF(R9="ベスト8",[2]点数換算表!$E$7,[2]点数換算表!$F$7)))))</f>
        <v>0</v>
      </c>
      <c r="T9" s="12"/>
      <c r="U9" s="11">
        <f>IF(T9="",0,IF(T9="優勝",[2]点数換算表!$B$8,IF(T9="準優勝",[2]点数換算表!$C$8,IF(T9="ベスト4",[2]点数換算表!$D$8,IF(T9="ベスト8",[2]点数換算表!$E$8,[2]点数換算表!$F$8)))))</f>
        <v>0</v>
      </c>
      <c r="V9" s="12"/>
      <c r="W9" s="23">
        <f>IF(V9="",0,IF(V9="優勝",[2]点数換算表!$B$13,IF(V9="準優勝",[2]点数換算表!$C$13,IF(V9="ベスト4",[2]点数換算表!$D$13,[2]点数換算表!$E$13))))</f>
        <v>0</v>
      </c>
      <c r="X9" s="12"/>
      <c r="Y9" s="11">
        <f>IF(X9="",0,IF(X9="優勝",[2]点数換算表!$B$14,IF(X9="準優勝",[2]点数換算表!$C$14,IF(X9="ベスト4",[2]点数換算表!$D$14,[2]点数換算表!$E$14))))</f>
        <v>0</v>
      </c>
      <c r="Z9" s="12"/>
      <c r="AA9" s="11">
        <f>IF(Z9="",0,IF(Z9="優勝",[2]点数換算表!$B$15,IF(Z9="準優勝",[2]点数換算表!$C$15,IF(Z9="ベスト4",[2]点数換算表!$D$15,IF(Z9="ベスト8",[2]点数換算表!$E$15,IF(Z9="ベスト16",[2]点数換算表!$F$15,""))))))</f>
        <v>0</v>
      </c>
      <c r="AB9" s="12"/>
      <c r="AC9" s="11">
        <f>IF(AB9="",0,IF(AB9="優勝",[2]点数換算表!$B$16,IF(AB9="準優勝",[2]点数換算表!$C$16,IF(AB9="ベスト4",[2]点数換算表!$D$16,IF(AB9="ベスト8",[2]点数換算表!$E$16,IF(AB9="ベスト16",[2]点数換算表!$F$16,IF(AB9="ベスト32",[2]点数換算表!$G$16,"")))))))</f>
        <v>0</v>
      </c>
      <c r="AD9" s="12" t="s">
        <v>135</v>
      </c>
      <c r="AE9" s="11">
        <f>IF(AD9="",0,IF(AD9="優勝",[2]点数換算表!$B$17,IF(AD9="準優勝",[2]点数換算表!$C$17,IF(AD9="ベスト4",[2]点数換算表!$D$17,IF(AD9="ベスト8",[2]点数換算表!$E$17,IF(AD9="ベスト16",[2]点数換算表!$F$17,IF(AD9="ベスト32",[2]点数換算表!$G$17,"")))))))</f>
        <v>80</v>
      </c>
      <c r="AF9" s="12"/>
      <c r="AG9" s="11">
        <f>IF(AF9="",0,IF(AF9="優勝",[2]点数換算表!$B$18,IF(AF9="準優勝",[2]点数換算表!$C$18,IF(AF9="ベスト4",[2]点数換算表!$D$18,IF(AF9="ベスト8",[2]点数換算表!$E$18,[2]点数換算表!$F$18)))))</f>
        <v>0</v>
      </c>
      <c r="AH9" s="12"/>
      <c r="AI9" s="11">
        <f>IF(AH9="",0,IF(AH9="優勝",[2]点数換算表!$B$19,IF(AH9="準優勝",[2]点数換算表!$C$19,IF(AH9="ベスト4",[2]点数換算表!$D$19,IF(AH9="ベスト8",[2]点数換算表!$E$19,[2]点数換算表!$F$19)))))</f>
        <v>0</v>
      </c>
      <c r="AJ9" s="13">
        <f t="shared" si="1"/>
        <v>0</v>
      </c>
      <c r="AK9" s="15"/>
      <c r="AL9" s="13">
        <f>IF(AK9="",0,IF(AK9="優勝",[10]現行XD用点数換算表!$B$16,IF(AK9="準優勝",[10]現行XD用点数換算表!$C$16,IF(AK9="ベスト4",[10]現行XD用点数換算表!$D$16,IF(AK9="ベスト8",[10]現行XD用点数換算表!$E$16,IF(AK9="ベスト16",[10]現行XD用点数換算表!$F$16,IF(AK9="ベスト32",[10]現行XD用点数換算表!$G$16,"")))))))</f>
        <v>0</v>
      </c>
      <c r="AM9" s="15"/>
      <c r="AN9" s="13">
        <f>IF(AM9="",0,IF(AM9="優勝",[10]現行XD用点数換算表!$B$17,IF(AM9="準優勝",[10]現行XD用点数換算表!$C$17,IF(AM9="ベスト4",[10]現行XD用点数換算表!$D$17,IF(AM9="ベスト8",[10]現行XD用点数換算表!$E$17,IF(AM9="ベスト16",[10]現行XD用点数換算表!$F$17,IF(AM9="ベスト32",[10]現行XD用点数換算表!$G$17,"")))))))</f>
        <v>0</v>
      </c>
    </row>
    <row r="10" spans="1:40">
      <c r="A10" s="13">
        <v>7</v>
      </c>
      <c r="B10" s="15" t="s">
        <v>800</v>
      </c>
      <c r="C10" s="15" t="s">
        <v>536</v>
      </c>
      <c r="D10" s="15">
        <v>2</v>
      </c>
      <c r="E10" s="16" t="s">
        <v>177</v>
      </c>
      <c r="F10" s="26" t="s">
        <v>539</v>
      </c>
      <c r="G10" s="11">
        <f t="shared" si="0"/>
        <v>360</v>
      </c>
      <c r="H10" s="12"/>
      <c r="I10" s="23">
        <f>IF(H10="",0,IF(H10="優勝",[2]点数換算表!$B$2,IF(H10="準優勝",[2]点数換算表!$C$2,IF(H10="ベスト4",[2]点数換算表!$D$2,[2]点数換算表!$E$2))))</f>
        <v>0</v>
      </c>
      <c r="J10" s="12"/>
      <c r="K10" s="11">
        <f>IF(J10="",0,IF(J10="優勝",[2]点数換算表!$B$3,IF(J10="準優勝",[2]点数換算表!$C$3,IF(J10="ベスト4",[2]点数換算表!$D$3,[2]点数換算表!$E$3))))</f>
        <v>0</v>
      </c>
      <c r="L10" s="12"/>
      <c r="M10" s="11">
        <f>IF(L10="",0,IF(L10="優勝",[2]点数換算表!$B$4,IF(L10="準優勝",[2]点数換算表!$C$4,IF(L10="ベスト4",[2]点数換算表!$D$4,IF(L10="ベスト8",[2]点数換算表!$E$4,IF(L10="ベスト16",[2]点数換算表!$F$4,""))))))</f>
        <v>0</v>
      </c>
      <c r="N10" s="12"/>
      <c r="O10" s="11">
        <f>IF(N10="",0,IF(N10="優勝",[2]点数換算表!$B$5,IF(N10="準優勝",[2]点数換算表!$C$5,IF(N10="ベスト4",[2]点数換算表!$D$5,IF(N10="ベスト8",[2]点数換算表!$E$5,IF(N10="ベスト16",[2]点数換算表!$F$5,IF(N10="ベスト32",[2]点数換算表!$G$5,"")))))))</f>
        <v>0</v>
      </c>
      <c r="P10" s="12" t="s">
        <v>7</v>
      </c>
      <c r="Q10" s="11">
        <f>IF(P10="",0,IF(P10="優勝",[2]点数換算表!$B$6,IF(P10="準優勝",[2]点数換算表!$C$6,IF(P10="ベスト4",[2]点数換算表!$D$6,IF(P10="ベスト8",[2]点数換算表!$E$6,IF(P10="ベスト16",[2]点数換算表!$F$6,IF(P10="ベスト32",[2]点数換算表!$G$6,"")))))))</f>
        <v>200</v>
      </c>
      <c r="R10" s="12"/>
      <c r="S10" s="11">
        <f>IF(R10="",0,IF(R10="優勝",[2]点数換算表!$B$7,IF(R10="準優勝",[2]点数換算表!$C$7,IF(R10="ベスト4",[2]点数換算表!$D$7,IF(R10="ベスト8",[2]点数換算表!$E$7,[2]点数換算表!$F$7)))))</f>
        <v>0</v>
      </c>
      <c r="T10" s="12"/>
      <c r="U10" s="11">
        <f>IF(T10="",0,IF(T10="優勝",[2]点数換算表!$B$8,IF(T10="準優勝",[2]点数換算表!$C$8,IF(T10="ベスト4",[2]点数換算表!$D$8,IF(T10="ベスト8",[2]点数換算表!$E$8,[2]点数換算表!$F$8)))))</f>
        <v>0</v>
      </c>
      <c r="V10" s="12"/>
      <c r="W10" s="23">
        <f>IF(V10="",0,IF(V10="優勝",[2]点数換算表!$B$13,IF(V10="準優勝",[2]点数換算表!$C$13,IF(V10="ベスト4",[2]点数換算表!$D$13,[2]点数換算表!$E$13))))</f>
        <v>0</v>
      </c>
      <c r="X10" s="12"/>
      <c r="Y10" s="11">
        <f>IF(X10="",0,IF(X10="優勝",[2]点数換算表!$B$14,IF(X10="準優勝",[2]点数換算表!$C$14,IF(X10="ベスト4",[2]点数換算表!$D$14,[2]点数換算表!$E$14))))</f>
        <v>0</v>
      </c>
      <c r="Z10" s="12"/>
      <c r="AA10" s="11">
        <f>IF(Z10="",0,IF(Z10="優勝",[2]点数換算表!$B$15,IF(Z10="準優勝",[2]点数換算表!$C$15,IF(Z10="ベスト4",[2]点数換算表!$D$15,IF(Z10="ベスト8",[2]点数換算表!$E$15,IF(Z10="ベスト16",[2]点数換算表!$F$15,""))))))</f>
        <v>0</v>
      </c>
      <c r="AB10" s="12"/>
      <c r="AC10" s="11">
        <f>IF(AB10="",0,IF(AB10="優勝",[2]点数換算表!$B$16,IF(AB10="準優勝",[2]点数換算表!$C$16,IF(AB10="ベスト4",[2]点数換算表!$D$16,IF(AB10="ベスト8",[2]点数換算表!$E$16,IF(AB10="ベスト16",[2]点数換算表!$F$16,IF(AB10="ベスト32",[2]点数換算表!$G$16,"")))))))</f>
        <v>0</v>
      </c>
      <c r="AD10" s="12"/>
      <c r="AE10" s="11">
        <f>IF(AD10="",0,IF(AD10="優勝",[2]点数換算表!$B$17,IF(AD10="準優勝",[2]点数換算表!$C$17,IF(AD10="ベスト4",[2]点数換算表!$D$17,IF(AD10="ベスト8",[2]点数換算表!$E$17,IF(AD10="ベスト16",[2]点数換算表!$F$17,IF(AD10="ベスト32",[2]点数換算表!$G$17,"")))))))</f>
        <v>0</v>
      </c>
      <c r="AF10" s="12"/>
      <c r="AG10" s="11">
        <f>IF(AF10="",0,IF(AF10="優勝",[2]点数換算表!$B$18,IF(AF10="準優勝",[2]点数換算表!$C$18,IF(AF10="ベスト4",[2]点数換算表!$D$18,IF(AF10="ベスト8",[2]点数換算表!$E$18,[2]点数換算表!$F$18)))))</f>
        <v>0</v>
      </c>
      <c r="AH10" s="12"/>
      <c r="AI10" s="11">
        <f>IF(AH10="",0,IF(AH10="優勝",[2]点数換算表!$B$19,IF(AH10="準優勝",[2]点数換算表!$C$19,IF(AH10="ベスト4",[2]点数換算表!$D$19,IF(AH10="ベスト8",[2]点数換算表!$E$19,[2]点数換算表!$F$19)))))</f>
        <v>0</v>
      </c>
      <c r="AJ10" s="13">
        <f t="shared" si="1"/>
        <v>160</v>
      </c>
      <c r="AK10" s="15" t="s">
        <v>10</v>
      </c>
      <c r="AL10" s="13">
        <f>IF(AK10="",0,IF(AK10="優勝",[10]現行XD用点数換算表!$B$16,IF(AK10="準優勝",[10]現行XD用点数換算表!$C$16,IF(AK10="ベスト4",[10]現行XD用点数換算表!$D$16,IF(AK10="ベスト8",[10]現行XD用点数換算表!$E$16,IF(AK10="ベスト16",[10]現行XD用点数換算表!$F$16,IF(AK10="ベスト32",[10]現行XD用点数換算表!$G$16,"")))))))</f>
        <v>160</v>
      </c>
      <c r="AM10" s="15"/>
      <c r="AN10" s="13">
        <f>IF(AM10="",0,IF(AM10="優勝",[10]現行XD用点数換算表!$B$17,IF(AM10="準優勝",[10]現行XD用点数換算表!$C$17,IF(AM10="ベスト4",[10]現行XD用点数換算表!$D$17,IF(AM10="ベスト8",[10]現行XD用点数換算表!$E$17,IF(AM10="ベスト16",[10]現行XD用点数換算表!$F$17,IF(AM10="ベスト32",[10]現行XD用点数換算表!$G$17,"")))))))</f>
        <v>0</v>
      </c>
    </row>
    <row r="11" spans="1:40">
      <c r="A11" s="13">
        <v>8</v>
      </c>
      <c r="B11" s="15" t="s">
        <v>360</v>
      </c>
      <c r="C11" s="15" t="s">
        <v>334</v>
      </c>
      <c r="D11" s="15">
        <v>1</v>
      </c>
      <c r="E11" s="21" t="s">
        <v>333</v>
      </c>
      <c r="F11" s="55" t="s">
        <v>540</v>
      </c>
      <c r="G11" s="11">
        <f t="shared" si="0"/>
        <v>360</v>
      </c>
      <c r="H11" s="12"/>
      <c r="I11" s="23">
        <f>IF(H11="",0,IF(H11="優勝",[2]点数換算表!$B$2,IF(H11="準優勝",[2]点数換算表!$C$2,IF(H11="ベスト4",[2]点数換算表!$D$2,[2]点数換算表!$E$2))))</f>
        <v>0</v>
      </c>
      <c r="J11" s="12"/>
      <c r="K11" s="11">
        <f>IF(J11="",0,IF(J11="優勝",[2]点数換算表!$B$3,IF(J11="準優勝",[2]点数換算表!$C$3,IF(J11="ベスト4",[2]点数換算表!$D$3,[2]点数換算表!$E$3))))</f>
        <v>0</v>
      </c>
      <c r="L11" s="12"/>
      <c r="M11" s="11">
        <f>IF(L11="",0,IF(L11="優勝",[2]点数換算表!$B$4,IF(L11="準優勝",[2]点数換算表!$C$4,IF(L11="ベスト4",[2]点数換算表!$D$4,IF(L11="ベスト8",[2]点数換算表!$E$4,IF(L11="ベスト16",[2]点数換算表!$F$4,""))))))</f>
        <v>0</v>
      </c>
      <c r="N11" s="12"/>
      <c r="O11" s="11">
        <f>IF(N11="",0,IF(N11="優勝",[2]点数換算表!$B$5,IF(N11="準優勝",[2]点数換算表!$C$5,IF(N11="ベスト4",[2]点数換算表!$D$5,IF(N11="ベスト8",[2]点数換算表!$E$5,IF(N11="ベスト16",[2]点数換算表!$F$5,IF(N11="ベスト32",[2]点数換算表!$G$5,"")))))))</f>
        <v>0</v>
      </c>
      <c r="P11" s="12" t="s">
        <v>7</v>
      </c>
      <c r="Q11" s="11">
        <f>IF(P11="",0,IF(P11="優勝",[2]点数換算表!$B$6,IF(P11="準優勝",[2]点数換算表!$C$6,IF(P11="ベスト4",[2]点数換算表!$D$6,IF(P11="ベスト8",[2]点数換算表!$E$6,IF(P11="ベスト16",[2]点数換算表!$F$6,IF(P11="ベスト32",[2]点数換算表!$G$6,"")))))))</f>
        <v>200</v>
      </c>
      <c r="R11" s="12"/>
      <c r="S11" s="11">
        <f>IF(R11="",0,IF(R11="優勝",[2]点数換算表!$B$7,IF(R11="準優勝",[2]点数換算表!$C$7,IF(R11="ベスト4",[2]点数換算表!$D$7,IF(R11="ベスト8",[2]点数換算表!$E$7,[2]点数換算表!$F$7)))))</f>
        <v>0</v>
      </c>
      <c r="T11" s="12"/>
      <c r="U11" s="11">
        <f>IF(T11="",0,IF(T11="優勝",[2]点数換算表!$B$8,IF(T11="準優勝",[2]点数換算表!$C$8,IF(T11="ベスト4",[2]点数換算表!$D$8,IF(T11="ベスト8",[2]点数換算表!$E$8,[2]点数換算表!$F$8)))))</f>
        <v>0</v>
      </c>
      <c r="V11" s="12" t="s">
        <v>10</v>
      </c>
      <c r="W11" s="23">
        <f>IF(V11="",0,IF(V11="優勝",[2]点数換算表!$B$13,IF(V11="準優勝",[2]点数換算表!$C$13,IF(V11="ベスト4",[2]点数換算表!$D$13,[2]点数換算表!$E$13))))</f>
        <v>120</v>
      </c>
      <c r="X11" s="12" t="s">
        <v>10</v>
      </c>
      <c r="Y11" s="11">
        <f>IF(X11="",0,IF(X11="優勝",[2]点数換算表!$B$14,IF(X11="準優勝",[2]点数換算表!$C$14,IF(X11="ベスト4",[2]点数換算表!$D$14,[2]点数換算表!$E$14))))</f>
        <v>160</v>
      </c>
      <c r="Z11" s="12"/>
      <c r="AA11" s="11">
        <f>IF(Z11="",0,IF(Z11="優勝",[2]点数換算表!$B$15,IF(Z11="準優勝",[2]点数換算表!$C$15,IF(Z11="ベスト4",[2]点数換算表!$D$15,IF(Z11="ベスト8",[2]点数換算表!$E$15,IF(Z11="ベスト16",[2]点数換算表!$F$15,""))))))</f>
        <v>0</v>
      </c>
      <c r="AB11" s="12"/>
      <c r="AC11" s="11">
        <f>IF(AB11="",0,IF(AB11="優勝",[2]点数換算表!$B$16,IF(AB11="準優勝",[2]点数換算表!$C$16,IF(AB11="ベスト4",[2]点数換算表!$D$16,IF(AB11="ベスト8",[2]点数換算表!$E$16,IF(AB11="ベスト16",[2]点数換算表!$F$16,IF(AB11="ベスト32",[2]点数換算表!$G$16,"")))))))</f>
        <v>0</v>
      </c>
      <c r="AD11" s="12"/>
      <c r="AE11" s="11">
        <f>IF(AD11="",0,IF(AD11="優勝",[2]点数換算表!$B$17,IF(AD11="準優勝",[2]点数換算表!$C$17,IF(AD11="ベスト4",[2]点数換算表!$D$17,IF(AD11="ベスト8",[2]点数換算表!$E$17,IF(AD11="ベスト16",[2]点数換算表!$F$17,IF(AD11="ベスト32",[2]点数換算表!$G$17,"")))))))</f>
        <v>0</v>
      </c>
      <c r="AF11" s="12"/>
      <c r="AG11" s="11">
        <f>IF(AF11="",0,IF(AF11="優勝",[2]点数換算表!$B$18,IF(AF11="準優勝",[2]点数換算表!$C$18,IF(AF11="ベスト4",[2]点数換算表!$D$18,IF(AF11="ベスト8",[2]点数換算表!$E$18,[2]点数換算表!$F$18)))))</f>
        <v>0</v>
      </c>
      <c r="AH11" s="12"/>
      <c r="AI11" s="11">
        <f>IF(AH11="",0,IF(AH11="優勝",[2]点数換算表!$B$19,IF(AH11="準優勝",[2]点数換算表!$C$19,IF(AH11="ベスト4",[2]点数換算表!$D$19,IF(AH11="ベスト8",[2]点数換算表!$E$19,[2]点数換算表!$F$19)))))</f>
        <v>0</v>
      </c>
      <c r="AJ11" s="13">
        <f t="shared" si="1"/>
        <v>0</v>
      </c>
      <c r="AK11" s="15"/>
      <c r="AL11" s="13">
        <f>IF(AK11="",0,IF(AK11="優勝",[11]現行XD用点数換算表!$B$16,IF(AK11="準優勝",[11]現行XD用点数換算表!$C$16,IF(AK11="ベスト4",[11]現行XD用点数換算表!$D$16,IF(AK11="ベスト8",[11]現行XD用点数換算表!$E$16,IF(AK11="ベスト16",[11]現行XD用点数換算表!$F$16,IF(AK11="ベスト32",[11]現行XD用点数換算表!$G$16,"")))))))</f>
        <v>0</v>
      </c>
      <c r="AM11" s="15"/>
      <c r="AN11" s="13">
        <f>IF(AM11="",0,IF(AM11="優勝",[11]現行XD用点数換算表!$B$17,IF(AM11="準優勝",[11]現行XD用点数換算表!$C$17,IF(AM11="ベスト4",[11]現行XD用点数換算表!$D$17,IF(AM11="ベスト8",[11]現行XD用点数換算表!$E$17,IF(AM11="ベスト16",[11]現行XD用点数換算表!$F$17,IF(AM11="ベスト32",[11]現行XD用点数換算表!$G$17,"")))))))</f>
        <v>0</v>
      </c>
    </row>
    <row r="12" spans="1:40">
      <c r="A12" s="13">
        <v>9</v>
      </c>
      <c r="B12" s="15" t="s">
        <v>802</v>
      </c>
      <c r="C12" s="15" t="s">
        <v>536</v>
      </c>
      <c r="D12" s="15">
        <v>3</v>
      </c>
      <c r="E12" s="16" t="s">
        <v>177</v>
      </c>
      <c r="F12" s="26" t="s">
        <v>539</v>
      </c>
      <c r="G12" s="11">
        <f t="shared" si="0"/>
        <v>336</v>
      </c>
      <c r="H12" s="12"/>
      <c r="I12" s="23">
        <f>IF(H12="",0,IF(H12="優勝",[2]点数換算表!$B$2,IF(H12="準優勝",[2]点数換算表!$C$2,IF(H12="ベスト4",[2]点数換算表!$D$2,[2]点数換算表!$E$2))))</f>
        <v>0</v>
      </c>
      <c r="J12" s="12"/>
      <c r="K12" s="11">
        <f>IF(J12="",0,IF(J12="優勝",[2]点数換算表!$B$3,IF(J12="準優勝",[2]点数換算表!$C$3,IF(J12="ベスト4",[2]点数換算表!$D$3,[2]点数換算表!$E$3))))</f>
        <v>0</v>
      </c>
      <c r="L12" s="12"/>
      <c r="M12" s="11">
        <f>IF(L12="",0,IF(L12="優勝",[2]点数換算表!$B$4,IF(L12="準優勝",[2]点数換算表!$C$4,IF(L12="ベスト4",[2]点数換算表!$D$4,IF(L12="ベスト8",[2]点数換算表!$E$4,IF(L12="ベスト16",[2]点数換算表!$F$4,""))))))</f>
        <v>0</v>
      </c>
      <c r="N12" s="12"/>
      <c r="O12" s="11">
        <f>IF(N12="",0,IF(N12="優勝",[2]点数換算表!$B$5,IF(N12="準優勝",[2]点数換算表!$C$5,IF(N12="ベスト4",[2]点数換算表!$D$5,IF(N12="ベスト8",[2]点数換算表!$E$5,IF(N12="ベスト16",[2]点数換算表!$F$5,IF(N12="ベスト32",[2]点数換算表!$G$5,"")))))))</f>
        <v>0</v>
      </c>
      <c r="P12" s="12" t="s">
        <v>7</v>
      </c>
      <c r="Q12" s="11">
        <f>IF(P12="",0,IF(P12="優勝",[2]点数換算表!$B$6,IF(P12="準優勝",[2]点数換算表!$C$6,IF(P12="ベスト4",[2]点数換算表!$D$6,IF(P12="ベスト8",[2]点数換算表!$E$6,IF(P12="ベスト16",[2]点数換算表!$F$6,IF(P12="ベスト32",[2]点数換算表!$G$6,"")))))))</f>
        <v>200</v>
      </c>
      <c r="R12" s="12"/>
      <c r="S12" s="11">
        <f>IF(R12="",0,IF(R12="優勝",[2]点数換算表!$B$7,IF(R12="準優勝",[2]点数換算表!$C$7,IF(R12="ベスト4",[2]点数換算表!$D$7,IF(R12="ベスト8",[2]点数換算表!$E$7,[2]点数換算表!$F$7)))))</f>
        <v>0</v>
      </c>
      <c r="T12" s="12"/>
      <c r="U12" s="11">
        <f>IF(T12="",0,IF(T12="優勝",[2]点数換算表!$B$8,IF(T12="準優勝",[2]点数換算表!$C$8,IF(T12="ベスト4",[2]点数換算表!$D$8,IF(T12="ベスト8",[2]点数換算表!$E$8,[2]点数換算表!$F$8)))))</f>
        <v>0</v>
      </c>
      <c r="V12" s="12"/>
      <c r="W12" s="23">
        <f>IF(V12="",0,IF(V12="優勝",[2]点数換算表!$B$13,IF(V12="準優勝",[2]点数換算表!$C$13,IF(V12="ベスト4",[2]点数換算表!$D$13,[2]点数換算表!$E$13))))</f>
        <v>0</v>
      </c>
      <c r="X12" s="12"/>
      <c r="Y12" s="11">
        <f>IF(X12="",0,IF(X12="優勝",[2]点数換算表!$B$14,IF(X12="準優勝",[2]点数換算表!$C$14,IF(X12="ベスト4",[2]点数換算表!$D$14,[2]点数換算表!$E$14))))</f>
        <v>0</v>
      </c>
      <c r="Z12" s="12"/>
      <c r="AA12" s="11">
        <f>IF(Z12="",0,IF(Z12="優勝",[2]点数換算表!$B$15,IF(Z12="準優勝",[2]点数換算表!$C$15,IF(Z12="ベスト4",[2]点数換算表!$D$15,IF(Z12="ベスト8",[2]点数換算表!$E$15,IF(Z12="ベスト16",[2]点数換算表!$F$15,""))))))</f>
        <v>0</v>
      </c>
      <c r="AB12" s="12"/>
      <c r="AC12" s="11">
        <f>IF(AB12="",0,IF(AB12="優勝",[2]点数換算表!$B$16,IF(AB12="準優勝",[2]点数換算表!$C$16,IF(AB12="ベスト4",[2]点数換算表!$D$16,IF(AB12="ベスト8",[2]点数換算表!$E$16,IF(AB12="ベスト16",[2]点数換算表!$F$16,IF(AB12="ベスト32",[2]点数換算表!$G$16,"")))))))</f>
        <v>0</v>
      </c>
      <c r="AD12" s="12"/>
      <c r="AE12" s="11">
        <f>IF(AD12="",0,IF(AD12="優勝",[2]点数換算表!$B$17,IF(AD12="準優勝",[2]点数換算表!$C$17,IF(AD12="ベスト4",[2]点数換算表!$D$17,IF(AD12="ベスト8",[2]点数換算表!$E$17,IF(AD12="ベスト16",[2]点数換算表!$F$17,IF(AD12="ベスト32",[2]点数換算表!$G$17,"")))))))</f>
        <v>0</v>
      </c>
      <c r="AF12" s="12"/>
      <c r="AG12" s="11">
        <f>IF(AF12="",0,IF(AF12="優勝",[2]点数換算表!$B$18,IF(AF12="準優勝",[2]点数換算表!$C$18,IF(AF12="ベスト4",[2]点数換算表!$D$18,IF(AF12="ベスト8",[2]点数換算表!$E$18,[2]点数換算表!$F$18)))))</f>
        <v>0</v>
      </c>
      <c r="AH12" s="12"/>
      <c r="AI12" s="11">
        <f>IF(AH12="",0,IF(AH12="優勝",[2]点数換算表!$B$19,IF(AH12="準優勝",[2]点数換算表!$C$19,IF(AH12="ベスト4",[2]点数換算表!$D$19,IF(AH12="ベスト8",[2]点数換算表!$E$19,[2]点数換算表!$F$19)))))</f>
        <v>0</v>
      </c>
      <c r="AJ12" s="13">
        <f t="shared" si="1"/>
        <v>136</v>
      </c>
      <c r="AK12" s="15"/>
      <c r="AL12" s="13">
        <f>IF(AK12="",0,IF(AK12="優勝",[10]現行XD用点数換算表!$B$16,IF(AK12="準優勝",[10]現行XD用点数換算表!$C$16,IF(AK12="ベスト4",[10]現行XD用点数換算表!$D$16,IF(AK12="ベスト8",[10]現行XD用点数換算表!$E$16,IF(AK12="ベスト16",[10]現行XD用点数換算表!$F$16,IF(AK12="ベスト32",[10]現行XD用点数換算表!$G$16,"")))))))</f>
        <v>0</v>
      </c>
      <c r="AM12" s="15" t="s">
        <v>6</v>
      </c>
      <c r="AN12" s="13">
        <f>IF(AM12="",0,IF(AM12="優勝",[10]現行XD用点数換算表!$B$17,IF(AM12="準優勝",[10]現行XD用点数換算表!$C$17,IF(AM12="ベスト4",[10]現行XD用点数換算表!$D$17,IF(AM12="ベスト8",[10]現行XD用点数換算表!$E$17,IF(AM12="ベスト16",[10]現行XD用点数換算表!$F$17,IF(AM12="ベスト32",[10]現行XD用点数換算表!$G$17,"")))))))</f>
        <v>136</v>
      </c>
    </row>
    <row r="13" spans="1:40">
      <c r="A13" s="13">
        <v>10</v>
      </c>
      <c r="B13" s="15" t="s">
        <v>854</v>
      </c>
      <c r="C13" s="15" t="s">
        <v>557</v>
      </c>
      <c r="D13" s="15">
        <v>2</v>
      </c>
      <c r="E13" s="52" t="s">
        <v>792</v>
      </c>
      <c r="F13" s="53" t="s">
        <v>793</v>
      </c>
      <c r="G13" s="11">
        <f t="shared" si="0"/>
        <v>300</v>
      </c>
      <c r="H13" s="12"/>
      <c r="I13" s="23">
        <f>IF(H13="",0,IF(H13="優勝",[2]点数換算表!$B$2,IF(H13="準優勝",[2]点数換算表!$C$2,IF(H13="ベスト4",[2]点数換算表!$D$2,[2]点数換算表!$E$2))))</f>
        <v>0</v>
      </c>
      <c r="J13" s="12"/>
      <c r="K13" s="11">
        <f>IF(J13="",0,IF(J13="優勝",[2]点数換算表!$B$3,IF(J13="準優勝",[2]点数換算表!$C$3,IF(J13="ベスト4",[2]点数換算表!$D$3,[2]点数換算表!$E$3))))</f>
        <v>0</v>
      </c>
      <c r="L13" s="12"/>
      <c r="M13" s="11">
        <f>IF(L13="",0,IF(L13="優勝",[2]点数換算表!$B$4,IF(L13="準優勝",[2]点数換算表!$C$4,IF(L13="ベスト4",[2]点数換算表!$D$4,IF(L13="ベスト8",[2]点数換算表!$E$4,IF(L13="ベスト16",[2]点数換算表!$F$4,""))))))</f>
        <v>0</v>
      </c>
      <c r="N13" s="12"/>
      <c r="O13" s="11">
        <f>IF(N13="",0,IF(N13="優勝",[2]点数換算表!$B$5,IF(N13="準優勝",[2]点数換算表!$C$5,IF(N13="ベスト4",[2]点数換算表!$D$5,IF(N13="ベスト8",[2]点数換算表!$E$5,IF(N13="ベスト16",[2]点数換算表!$F$5,IF(N13="ベスト32",[2]点数換算表!$G$5,"")))))))</f>
        <v>0</v>
      </c>
      <c r="P13" s="12" t="s">
        <v>9</v>
      </c>
      <c r="Q13" s="11">
        <f>IF(P13="",0,IF(P13="優勝",[2]点数換算表!$B$6,IF(P13="準優勝",[2]点数換算表!$C$6,IF(P13="ベスト4",[2]点数換算表!$D$6,IF(P13="ベスト8",[2]点数換算表!$E$6,IF(P13="ベスト16",[2]点数換算表!$F$6,IF(P13="ベスト32",[2]点数換算表!$G$6,"")))))))</f>
        <v>300</v>
      </c>
      <c r="R13" s="12"/>
      <c r="S13" s="11">
        <f>IF(R13="",0,IF(R13="優勝",[2]点数換算表!$B$7,IF(R13="準優勝",[2]点数換算表!$C$7,IF(R13="ベスト4",[2]点数換算表!$D$7,IF(R13="ベスト8",[2]点数換算表!$E$7,[2]点数換算表!$F$7)))))</f>
        <v>0</v>
      </c>
      <c r="T13" s="12"/>
      <c r="U13" s="11">
        <f>IF(T13="",0,IF(T13="優勝",[2]点数換算表!$B$8,IF(T13="準優勝",[2]点数換算表!$C$8,IF(T13="ベスト4",[2]点数換算表!$D$8,IF(T13="ベスト8",[2]点数換算表!$E$8,[2]点数換算表!$F$8)))))</f>
        <v>0</v>
      </c>
      <c r="V13" s="12"/>
      <c r="W13" s="23">
        <f>IF(V13="",0,IF(V13="優勝",[2]点数換算表!$B$13,IF(V13="準優勝",[2]点数換算表!$C$13,IF(V13="ベスト4",[2]点数換算表!$D$13,[2]点数換算表!$E$13))))</f>
        <v>0</v>
      </c>
      <c r="X13" s="12"/>
      <c r="Y13" s="11">
        <f>IF(X13="",0,IF(X13="優勝",[2]点数換算表!$B$14,IF(X13="準優勝",[2]点数換算表!$C$14,IF(X13="ベスト4",[2]点数換算表!$D$14,[2]点数換算表!$E$14))))</f>
        <v>0</v>
      </c>
      <c r="Z13" s="12"/>
      <c r="AA13" s="11">
        <f>IF(Z13="",0,IF(Z13="優勝",[2]点数換算表!$B$15,IF(Z13="準優勝",[2]点数換算表!$C$15,IF(Z13="ベスト4",[2]点数換算表!$D$15,IF(Z13="ベスト8",[2]点数換算表!$E$15,IF(Z13="ベスト16",[2]点数換算表!$F$15,""))))))</f>
        <v>0</v>
      </c>
      <c r="AB13" s="12"/>
      <c r="AC13" s="11">
        <f>IF(AB13="",0,IF(AB13="優勝",[2]点数換算表!$B$16,IF(AB13="準優勝",[2]点数換算表!$C$16,IF(AB13="ベスト4",[2]点数換算表!$D$16,IF(AB13="ベスト8",[2]点数換算表!$E$16,IF(AB13="ベスト16",[2]点数換算表!$F$16,IF(AB13="ベスト32",[2]点数換算表!$G$16,"")))))))</f>
        <v>0</v>
      </c>
      <c r="AD13" s="12"/>
      <c r="AE13" s="11">
        <f>IF(AD13="",0,IF(AD13="優勝",[2]点数換算表!$B$17,IF(AD13="準優勝",[2]点数換算表!$C$17,IF(AD13="ベスト4",[2]点数換算表!$D$17,IF(AD13="ベスト8",[2]点数換算表!$E$17,IF(AD13="ベスト16",[2]点数換算表!$F$17,IF(AD13="ベスト32",[2]点数換算表!$G$17,"")))))))</f>
        <v>0</v>
      </c>
      <c r="AF13" s="12"/>
      <c r="AG13" s="11">
        <f>IF(AF13="",0,IF(AF13="優勝",[2]点数換算表!$B$18,IF(AF13="準優勝",[2]点数換算表!$C$18,IF(AF13="ベスト4",[2]点数換算表!$D$18,IF(AF13="ベスト8",[2]点数換算表!$E$18,[2]点数換算表!$F$18)))))</f>
        <v>0</v>
      </c>
      <c r="AH13" s="12"/>
      <c r="AI13" s="11">
        <f>IF(AH13="",0,IF(AH13="優勝",[2]点数換算表!$B$19,IF(AH13="準優勝",[2]点数換算表!$C$19,IF(AH13="ベスト4",[2]点数換算表!$D$19,IF(AH13="ベスト8",[2]点数換算表!$E$19,[2]点数換算表!$F$19)))))</f>
        <v>0</v>
      </c>
      <c r="AJ13" s="13">
        <f t="shared" si="1"/>
        <v>0</v>
      </c>
      <c r="AK13" s="15"/>
      <c r="AL13" s="13">
        <f>IF(AK13="",0,IF(AK13="優勝",[9]現行XD用点数換算表!$B$16,IF(AK13="準優勝",[9]現行XD用点数換算表!$C$16,IF(AK13="ベスト4",[9]現行XD用点数換算表!$D$16,IF(AK13="ベスト8",[9]現行XD用点数換算表!$E$16,IF(AK13="ベスト16",[9]現行XD用点数換算表!$F$16,IF(AK13="ベスト32",[9]現行XD用点数換算表!$G$16,"")))))))</f>
        <v>0</v>
      </c>
      <c r="AM13" s="15"/>
      <c r="AN13" s="13">
        <f>IF(AM13="",0,IF(AM13="優勝",[9]現行XD用点数換算表!$B$17,IF(AM13="準優勝",[9]現行XD用点数換算表!$C$17,IF(AM13="ベスト4",[9]現行XD用点数換算表!$D$17,IF(AM13="ベスト8",[9]現行XD用点数換算表!$E$17,IF(AM13="ベスト16",[9]現行XD用点数換算表!$F$17,IF(AM13="ベスト32",[9]現行XD用点数換算表!$G$17,"")))))))</f>
        <v>0</v>
      </c>
    </row>
    <row r="14" spans="1:40">
      <c r="A14" s="13">
        <v>11</v>
      </c>
      <c r="B14" s="15" t="s">
        <v>145</v>
      </c>
      <c r="C14" s="15" t="s">
        <v>140</v>
      </c>
      <c r="D14" s="15">
        <v>2</v>
      </c>
      <c r="E14" s="16" t="s">
        <v>177</v>
      </c>
      <c r="F14" s="26" t="s">
        <v>539</v>
      </c>
      <c r="G14" s="11">
        <f t="shared" si="0"/>
        <v>264</v>
      </c>
      <c r="H14" s="12"/>
      <c r="I14" s="23">
        <f>IF(H14="",0,IF(H14="優勝",[2]点数換算表!$B$2,IF(H14="準優勝",[2]点数換算表!$C$2,IF(H14="ベスト4",[2]点数換算表!$D$2,[2]点数換算表!$E$2))))</f>
        <v>0</v>
      </c>
      <c r="J14" s="12"/>
      <c r="K14" s="11">
        <f>IF(J14="",0,IF(J14="優勝",[2]点数換算表!$B$3,IF(J14="準優勝",[2]点数換算表!$C$3,IF(J14="ベスト4",[2]点数換算表!$D$3,[2]点数換算表!$E$3))))</f>
        <v>0</v>
      </c>
      <c r="L14" s="12"/>
      <c r="M14" s="11">
        <f>IF(L14="",0,IF(L14="優勝",[2]点数換算表!$B$4,IF(L14="準優勝",[2]点数換算表!$C$4,IF(L14="ベスト4",[2]点数換算表!$D$4,IF(L14="ベスト8",[2]点数換算表!$E$4,IF(L14="ベスト16",[2]点数換算表!$F$4,""))))))</f>
        <v>0</v>
      </c>
      <c r="N14" s="12"/>
      <c r="O14" s="11">
        <f>IF(N14="",0,IF(N14="優勝",[2]点数換算表!$B$5,IF(N14="準優勝",[2]点数換算表!$C$5,IF(N14="ベスト4",[2]点数換算表!$D$5,IF(N14="ベスト8",[2]点数換算表!$E$5,IF(N14="ベスト16",[2]点数換算表!$F$5,IF(N14="ベスト32",[2]点数換算表!$G$5,"")))))))</f>
        <v>0</v>
      </c>
      <c r="P14" s="12"/>
      <c r="Q14" s="11">
        <f>IF(P14="",0,IF(P14="優勝",[2]点数換算表!$B$6,IF(P14="準優勝",[2]点数換算表!$C$6,IF(P14="ベスト4",[2]点数換算表!$D$6,IF(P14="ベスト8",[2]点数換算表!$E$6,IF(P14="ベスト16",[2]点数換算表!$F$6,IF(P14="ベスト32",[2]点数換算表!$G$6,"")))))))</f>
        <v>0</v>
      </c>
      <c r="R14" s="12"/>
      <c r="S14" s="11">
        <f>IF(R14="",0,IF(R14="優勝",[2]点数換算表!$B$7,IF(R14="準優勝",[2]点数換算表!$C$7,IF(R14="ベスト4",[2]点数換算表!$D$7,IF(R14="ベスト8",[2]点数換算表!$E$7,[2]点数換算表!$F$7)))))</f>
        <v>0</v>
      </c>
      <c r="T14" s="12"/>
      <c r="U14" s="11">
        <f>IF(T14="",0,IF(T14="優勝",[2]点数換算表!$B$8,IF(T14="準優勝",[2]点数換算表!$C$8,IF(T14="ベスト4",[2]点数換算表!$D$8,IF(T14="ベスト8",[2]点数換算表!$E$8,[2]点数換算表!$F$8)))))</f>
        <v>0</v>
      </c>
      <c r="V14" s="12"/>
      <c r="W14" s="23">
        <f>IF(V14="",0,IF(V14="優勝",[2]点数換算表!$B$13,IF(V14="準優勝",[2]点数換算表!$C$13,IF(V14="ベスト4",[2]点数換算表!$D$13,[2]点数換算表!$E$13))))</f>
        <v>0</v>
      </c>
      <c r="X14" s="12"/>
      <c r="Y14" s="11">
        <f>IF(X14="",0,IF(X14="優勝",[2]点数換算表!$B$14,IF(X14="準優勝",[2]点数換算表!$C$14,IF(X14="ベスト4",[2]点数換算表!$D$14,[2]点数換算表!$E$14))))</f>
        <v>0</v>
      </c>
      <c r="Z14" s="12"/>
      <c r="AA14" s="11">
        <f>IF(Z14="",0,IF(Z14="優勝",[2]点数換算表!$B$15,IF(Z14="準優勝",[2]点数換算表!$C$15,IF(Z14="ベスト4",[2]点数換算表!$D$15,IF(Z14="ベスト8",[2]点数換算表!$E$15,IF(Z14="ベスト16",[2]点数換算表!$F$15,""))))))</f>
        <v>0</v>
      </c>
      <c r="AB14" s="12"/>
      <c r="AC14" s="11">
        <f>IF(AB14="",0,IF(AB14="優勝",[2]点数換算表!$B$16,IF(AB14="準優勝",[2]点数換算表!$C$16,IF(AB14="ベスト4",[2]点数換算表!$D$16,IF(AB14="ベスト8",[2]点数換算表!$E$16,IF(AB14="ベスト16",[2]点数換算表!$F$16,IF(AB14="ベスト32",[2]点数換算表!$G$16,"")))))))</f>
        <v>0</v>
      </c>
      <c r="AD14" s="12" t="s">
        <v>7</v>
      </c>
      <c r="AE14" s="11">
        <f>IF(AD14="",0,IF(AD14="優勝",[2]点数換算表!$B$17,IF(AD14="準優勝",[2]点数換算表!$C$17,IF(AD14="ベスト4",[2]点数換算表!$D$17,IF(AD14="ベスト8",[2]点数換算表!$E$17,IF(AD14="ベスト16",[2]点数換算表!$F$17,IF(AD14="ベスト32",[2]点数換算表!$G$17,"")))))))</f>
        <v>160</v>
      </c>
      <c r="AF14" s="12"/>
      <c r="AG14" s="11">
        <f>IF(AF14="",0,IF(AF14="優勝",[2]点数換算表!$B$18,IF(AF14="準優勝",[2]点数換算表!$C$18,IF(AF14="ベスト4",[2]点数換算表!$D$18,IF(AF14="ベスト8",[2]点数換算表!$E$18,[2]点数換算表!$F$18)))))</f>
        <v>0</v>
      </c>
      <c r="AH14" s="12"/>
      <c r="AI14" s="11">
        <f>IF(AH14="",0,IF(AH14="優勝",[2]点数換算表!$B$19,IF(AH14="準優勝",[2]点数換算表!$C$19,IF(AH14="ベスト4",[2]点数換算表!$D$19,IF(AH14="ベスト8",[2]点数換算表!$E$19,[2]点数換算表!$F$19)))))</f>
        <v>0</v>
      </c>
      <c r="AJ14" s="13">
        <f t="shared" si="1"/>
        <v>104</v>
      </c>
      <c r="AK14" s="15"/>
      <c r="AL14" s="13">
        <f>IF(AK14="",0,IF(AK14="優勝",[10]現行XD用点数換算表!$B$16,IF(AK14="準優勝",[10]現行XD用点数換算表!$C$16,IF(AK14="ベスト4",[10]現行XD用点数換算表!$D$16,IF(AK14="ベスト8",[10]現行XD用点数換算表!$E$16,IF(AK14="ベスト16",[10]現行XD用点数換算表!$F$16,IF(AK14="ベスト32",[10]現行XD用点数換算表!$G$16,"")))))))</f>
        <v>0</v>
      </c>
      <c r="AM14" s="15" t="s">
        <v>9</v>
      </c>
      <c r="AN14" s="13">
        <f>IF(AM14="",0,IF(AM14="優勝",[10]現行XD用点数換算表!$B$17,IF(AM14="準優勝",[10]現行XD用点数換算表!$C$17,IF(AM14="ベスト4",[10]現行XD用点数換算表!$D$17,IF(AM14="ベスト8",[10]現行XD用点数換算表!$E$17,IF(AM14="ベスト16",[10]現行XD用点数換算表!$F$17,IF(AM14="ベスト32",[10]現行XD用点数換算表!$G$17,"")))))))</f>
        <v>104</v>
      </c>
    </row>
    <row r="15" spans="1:40">
      <c r="A15" s="13">
        <v>12</v>
      </c>
      <c r="B15" s="15" t="s">
        <v>797</v>
      </c>
      <c r="C15" s="15" t="s">
        <v>144</v>
      </c>
      <c r="D15" s="15">
        <v>3</v>
      </c>
      <c r="E15" s="16" t="s">
        <v>177</v>
      </c>
      <c r="F15" s="26" t="s">
        <v>539</v>
      </c>
      <c r="G15" s="11">
        <f t="shared" si="0"/>
        <v>216</v>
      </c>
      <c r="H15" s="12"/>
      <c r="I15" s="23">
        <f>IF(H15="",0,IF(H15="優勝",[2]点数換算表!$B$2,IF(H15="準優勝",[2]点数換算表!$C$2,IF(H15="ベスト4",[2]点数換算表!$D$2,[2]点数換算表!$E$2))))</f>
        <v>0</v>
      </c>
      <c r="J15" s="12"/>
      <c r="K15" s="11">
        <f>IF(J15="",0,IF(J15="優勝",[2]点数換算表!$B$3,IF(J15="準優勝",[2]点数換算表!$C$3,IF(J15="ベスト4",[2]点数換算表!$D$3,[2]点数換算表!$E$3))))</f>
        <v>0</v>
      </c>
      <c r="L15" s="12"/>
      <c r="M15" s="11">
        <f>IF(L15="",0,IF(L15="優勝",[2]点数換算表!$B$4,IF(L15="準優勝",[2]点数換算表!$C$4,IF(L15="ベスト4",[2]点数換算表!$D$4,IF(L15="ベスト8",[2]点数換算表!$E$4,IF(L15="ベスト16",[2]点数換算表!$F$4,""))))))</f>
        <v>0</v>
      </c>
      <c r="N15" s="12"/>
      <c r="O15" s="11">
        <f>IF(N15="",0,IF(N15="優勝",[2]点数換算表!$B$5,IF(N15="準優勝",[2]点数換算表!$C$5,IF(N15="ベスト4",[2]点数換算表!$D$5,IF(N15="ベスト8",[2]点数換算表!$E$5,IF(N15="ベスト16",[2]点数換算表!$F$5,IF(N15="ベスト32",[2]点数換算表!$G$5,"")))))))</f>
        <v>0</v>
      </c>
      <c r="P15" s="12"/>
      <c r="Q15" s="11">
        <f>IF(P15="",0,IF(P15="優勝",[2]点数換算表!$B$6,IF(P15="準優勝",[2]点数換算表!$C$6,IF(P15="ベスト4",[2]点数換算表!$D$6,IF(P15="ベスト8",[2]点数換算表!$E$6,IF(P15="ベスト16",[2]点数換算表!$F$6,IF(P15="ベスト32",[2]点数換算表!$G$6,"")))))))</f>
        <v>0</v>
      </c>
      <c r="R15" s="12"/>
      <c r="S15" s="11">
        <f>IF(R15="",0,IF(R15="優勝",[2]点数換算表!$B$7,IF(R15="準優勝",[2]点数換算表!$C$7,IF(R15="ベスト4",[2]点数換算表!$D$7,IF(R15="ベスト8",[2]点数換算表!$E$7,[2]点数換算表!$F$7)))))</f>
        <v>0</v>
      </c>
      <c r="T15" s="12"/>
      <c r="U15" s="11">
        <f>IF(T15="",0,IF(T15="優勝",[2]点数換算表!$B$8,IF(T15="準優勝",[2]点数換算表!$C$8,IF(T15="ベスト4",[2]点数換算表!$D$8,IF(T15="ベスト8",[2]点数換算表!$E$8,[2]点数換算表!$F$8)))))</f>
        <v>0</v>
      </c>
      <c r="V15" s="12"/>
      <c r="W15" s="23">
        <f>IF(V15="",0,IF(V15="優勝",[2]点数換算表!$B$13,IF(V15="準優勝",[2]点数換算表!$C$13,IF(V15="ベスト4",[2]点数換算表!$D$13,[2]点数換算表!$E$13))))</f>
        <v>0</v>
      </c>
      <c r="X15" s="12"/>
      <c r="Y15" s="11">
        <f>IF(X15="",0,IF(X15="優勝",[2]点数換算表!$B$14,IF(X15="準優勝",[2]点数換算表!$C$14,IF(X15="ベスト4",[2]点数換算表!$D$14,[2]点数換算表!$E$14))))</f>
        <v>0</v>
      </c>
      <c r="Z15" s="12"/>
      <c r="AA15" s="11">
        <f>IF(Z15="",0,IF(Z15="優勝",[2]点数換算表!$B$15,IF(Z15="準優勝",[2]点数換算表!$C$15,IF(Z15="ベスト4",[2]点数換算表!$D$15,IF(Z15="ベスト8",[2]点数換算表!$E$15,IF(Z15="ベスト16",[2]点数換算表!$F$15,""))))))</f>
        <v>0</v>
      </c>
      <c r="AB15" s="12"/>
      <c r="AC15" s="11">
        <f>IF(AB15="",0,IF(AB15="優勝",[2]点数換算表!$B$16,IF(AB15="準優勝",[2]点数換算表!$C$16,IF(AB15="ベスト4",[2]点数換算表!$D$16,IF(AB15="ベスト8",[2]点数換算表!$E$16,IF(AB15="ベスト16",[2]点数換算表!$F$16,IF(AB15="ベスト32",[2]点数換算表!$G$16,"")))))))</f>
        <v>0</v>
      </c>
      <c r="AD15" s="12" t="s">
        <v>135</v>
      </c>
      <c r="AE15" s="11">
        <f>IF(AD15="",0,IF(AD15="優勝",[2]点数換算表!$B$17,IF(AD15="準優勝",[2]点数換算表!$C$17,IF(AD15="ベスト4",[2]点数換算表!$D$17,IF(AD15="ベスト8",[2]点数換算表!$E$17,IF(AD15="ベスト16",[2]点数換算表!$F$17,IF(AD15="ベスト32",[2]点数換算表!$G$17,"")))))))</f>
        <v>80</v>
      </c>
      <c r="AF15" s="12"/>
      <c r="AG15" s="11">
        <f>IF(AF15="",0,IF(AF15="優勝",[2]点数換算表!$B$18,IF(AF15="準優勝",[2]点数換算表!$C$18,IF(AF15="ベスト4",[2]点数換算表!$D$18,IF(AF15="ベスト8",[2]点数換算表!$E$18,[2]点数換算表!$F$18)))))</f>
        <v>0</v>
      </c>
      <c r="AH15" s="12"/>
      <c r="AI15" s="11">
        <f>IF(AH15="",0,IF(AH15="優勝",[2]点数換算表!$B$19,IF(AH15="準優勝",[2]点数換算表!$C$19,IF(AH15="ベスト4",[2]点数換算表!$D$19,IF(AH15="ベスト8",[2]点数換算表!$E$19,[2]点数換算表!$F$19)))))</f>
        <v>0</v>
      </c>
      <c r="AJ15" s="13">
        <f t="shared" si="1"/>
        <v>136</v>
      </c>
      <c r="AK15" s="15"/>
      <c r="AL15" s="13">
        <f>IF(AK15="",0,IF(AK15="優勝",[10]現行XD用点数換算表!$B$16,IF(AK15="準優勝",[10]現行XD用点数換算表!$C$16,IF(AK15="ベスト4",[10]現行XD用点数換算表!$D$16,IF(AK15="ベスト8",[10]現行XD用点数換算表!$E$16,IF(AK15="ベスト16",[10]現行XD用点数換算表!$F$16,IF(AK15="ベスト32",[10]現行XD用点数換算表!$G$16,"")))))))</f>
        <v>0</v>
      </c>
      <c r="AM15" s="15" t="s">
        <v>6</v>
      </c>
      <c r="AN15" s="13">
        <f>IF(AM15="",0,IF(AM15="優勝",[10]現行XD用点数換算表!$B$17,IF(AM15="準優勝",[10]現行XD用点数換算表!$C$17,IF(AM15="ベスト4",[10]現行XD用点数換算表!$D$17,IF(AM15="ベスト8",[10]現行XD用点数換算表!$E$17,IF(AM15="ベスト16",[10]現行XD用点数換算表!$F$17,IF(AM15="ベスト32",[10]現行XD用点数換算表!$G$17,"")))))))</f>
        <v>136</v>
      </c>
    </row>
    <row r="16" spans="1:40">
      <c r="A16" s="13">
        <v>13</v>
      </c>
      <c r="B16" s="15" t="s">
        <v>807</v>
      </c>
      <c r="C16" s="15" t="s">
        <v>795</v>
      </c>
      <c r="D16" s="15">
        <v>3</v>
      </c>
      <c r="E16" s="16" t="s">
        <v>177</v>
      </c>
      <c r="F16" s="26" t="s">
        <v>539</v>
      </c>
      <c r="G16" s="11">
        <f t="shared" si="0"/>
        <v>204</v>
      </c>
      <c r="H16" s="12"/>
      <c r="I16" s="23">
        <f>IF(H16="",0,IF(H16="優勝",[2]点数換算表!$B$2,IF(H16="準優勝",[2]点数換算表!$C$2,IF(H16="ベスト4",[2]点数換算表!$D$2,[2]点数換算表!$E$2))))</f>
        <v>0</v>
      </c>
      <c r="J16" s="12"/>
      <c r="K16" s="11">
        <f>IF(J16="",0,IF(J16="優勝",[2]点数換算表!$B$3,IF(J16="準優勝",[2]点数換算表!$C$3,IF(J16="ベスト4",[2]点数換算表!$D$3,[2]点数換算表!$E$3))))</f>
        <v>0</v>
      </c>
      <c r="L16" s="12"/>
      <c r="M16" s="11">
        <f>IF(L16="",0,IF(L16="優勝",[2]点数換算表!$B$4,IF(L16="準優勝",[2]点数換算表!$C$4,IF(L16="ベスト4",[2]点数換算表!$D$4,IF(L16="ベスト8",[2]点数換算表!$E$4,IF(L16="ベスト16",[2]点数換算表!$F$4,""))))))</f>
        <v>0</v>
      </c>
      <c r="N16" s="12"/>
      <c r="O16" s="11">
        <f>IF(N16="",0,IF(N16="優勝",[2]点数換算表!$B$5,IF(N16="準優勝",[2]点数換算表!$C$5,IF(N16="ベスト4",[2]点数換算表!$D$5,IF(N16="ベスト8",[2]点数換算表!$E$5,IF(N16="ベスト16",[2]点数換算表!$F$5,IF(N16="ベスト32",[2]点数換算表!$G$5,"")))))))</f>
        <v>0</v>
      </c>
      <c r="P16" s="12" t="s">
        <v>135</v>
      </c>
      <c r="Q16" s="11">
        <f>IF(P16="",0,IF(P16="優勝",[2]点数換算表!$B$6,IF(P16="準優勝",[2]点数換算表!$C$6,IF(P16="ベスト4",[2]点数換算表!$D$6,IF(P16="ベスト8",[2]点数換算表!$E$6,IF(P16="ベスト16",[2]点数換算表!$F$6,IF(P16="ベスト32",[2]点数換算表!$G$6,"")))))))</f>
        <v>100</v>
      </c>
      <c r="R16" s="12"/>
      <c r="S16" s="11">
        <f>IF(R16="",0,IF(R16="優勝",[2]点数換算表!$B$7,IF(R16="準優勝",[2]点数換算表!$C$7,IF(R16="ベスト4",[2]点数換算表!$D$7,IF(R16="ベスト8",[2]点数換算表!$E$7,[2]点数換算表!$F$7)))))</f>
        <v>0</v>
      </c>
      <c r="T16" s="12"/>
      <c r="U16" s="11">
        <f>IF(T16="",0,IF(T16="優勝",[2]点数換算表!$B$8,IF(T16="準優勝",[2]点数換算表!$C$8,IF(T16="ベスト4",[2]点数換算表!$D$8,IF(T16="ベスト8",[2]点数換算表!$E$8,[2]点数換算表!$F$8)))))</f>
        <v>0</v>
      </c>
      <c r="V16" s="12"/>
      <c r="W16" s="23">
        <f>IF(V16="",0,IF(V16="優勝",[2]点数換算表!$B$13,IF(V16="準優勝",[2]点数換算表!$C$13,IF(V16="ベスト4",[2]点数換算表!$D$13,[2]点数換算表!$E$13))))</f>
        <v>0</v>
      </c>
      <c r="X16" s="12"/>
      <c r="Y16" s="11">
        <f>IF(X16="",0,IF(X16="優勝",[2]点数換算表!$B$14,IF(X16="準優勝",[2]点数換算表!$C$14,IF(X16="ベスト4",[2]点数換算表!$D$14,[2]点数換算表!$E$14))))</f>
        <v>0</v>
      </c>
      <c r="Z16" s="12"/>
      <c r="AA16" s="11">
        <f>IF(Z16="",0,IF(Z16="優勝",[2]点数換算表!$B$15,IF(Z16="準優勝",[2]点数換算表!$C$15,IF(Z16="ベスト4",[2]点数換算表!$D$15,IF(Z16="ベスト8",[2]点数換算表!$E$15,IF(Z16="ベスト16",[2]点数換算表!$F$15,""))))))</f>
        <v>0</v>
      </c>
      <c r="AB16" s="12"/>
      <c r="AC16" s="11">
        <f>IF(AB16="",0,IF(AB16="優勝",[2]点数換算表!$B$16,IF(AB16="準優勝",[2]点数換算表!$C$16,IF(AB16="ベスト4",[2]点数換算表!$D$16,IF(AB16="ベスト8",[2]点数換算表!$E$16,IF(AB16="ベスト16",[2]点数換算表!$F$16,IF(AB16="ベスト32",[2]点数換算表!$G$16,"")))))))</f>
        <v>0</v>
      </c>
      <c r="AD16" s="12"/>
      <c r="AE16" s="11">
        <f>IF(AD16="",0,IF(AD16="優勝",[2]点数換算表!$B$17,IF(AD16="準優勝",[2]点数換算表!$C$17,IF(AD16="ベスト4",[2]点数換算表!$D$17,IF(AD16="ベスト8",[2]点数換算表!$E$17,IF(AD16="ベスト16",[2]点数換算表!$F$17,IF(AD16="ベスト32",[2]点数換算表!$G$17,"")))))))</f>
        <v>0</v>
      </c>
      <c r="AF16" s="12"/>
      <c r="AG16" s="11">
        <f>IF(AF16="",0,IF(AF16="優勝",[2]点数換算表!$B$18,IF(AF16="準優勝",[2]点数換算表!$C$18,IF(AF16="ベスト4",[2]点数換算表!$D$18,IF(AF16="ベスト8",[2]点数換算表!$E$18,[2]点数換算表!$F$18)))))</f>
        <v>0</v>
      </c>
      <c r="AH16" s="12"/>
      <c r="AI16" s="11">
        <f>IF(AH16="",0,IF(AH16="優勝",[2]点数換算表!$B$19,IF(AH16="準優勝",[2]点数換算表!$C$19,IF(AH16="ベスト4",[2]点数換算表!$D$19,IF(AH16="ベスト8",[2]点数換算表!$E$19,[2]点数換算表!$F$19)))))</f>
        <v>0</v>
      </c>
      <c r="AJ16" s="13">
        <f t="shared" si="1"/>
        <v>104</v>
      </c>
      <c r="AK16" s="15"/>
      <c r="AL16" s="13">
        <f>IF(AK16="",0,IF(AK16="優勝",[10]現行XD用点数換算表!$B$16,IF(AK16="準優勝",[10]現行XD用点数換算表!$C$16,IF(AK16="ベスト4",[10]現行XD用点数換算表!$D$16,IF(AK16="ベスト8",[10]現行XD用点数換算表!$E$16,IF(AK16="ベスト16",[10]現行XD用点数換算表!$F$16,IF(AK16="ベスト32",[10]現行XD用点数換算表!$G$16,"")))))))</f>
        <v>0</v>
      </c>
      <c r="AM16" s="15" t="s">
        <v>9</v>
      </c>
      <c r="AN16" s="13">
        <f>IF(AM16="",0,IF(AM16="優勝",[10]現行XD用点数換算表!$B$17,IF(AM16="準優勝",[10]現行XD用点数換算表!$C$17,IF(AM16="ベスト4",[10]現行XD用点数換算表!$D$17,IF(AM16="ベスト8",[10]現行XD用点数換算表!$E$17,IF(AM16="ベスト16",[10]現行XD用点数換算表!$F$17,IF(AM16="ベスト32",[10]現行XD用点数換算表!$G$17,"")))))))</f>
        <v>104</v>
      </c>
    </row>
    <row r="17" spans="1:40">
      <c r="A17" s="13">
        <v>14</v>
      </c>
      <c r="B17" s="15" t="s">
        <v>814</v>
      </c>
      <c r="C17" s="15" t="s">
        <v>801</v>
      </c>
      <c r="D17" s="15">
        <v>2</v>
      </c>
      <c r="E17" s="16" t="s">
        <v>177</v>
      </c>
      <c r="F17" s="26" t="s">
        <v>539</v>
      </c>
      <c r="G17" s="11">
        <f t="shared" si="0"/>
        <v>200</v>
      </c>
      <c r="H17" s="12"/>
      <c r="I17" s="23">
        <f>IF(H17="",0,IF(H17="優勝",[2]点数換算表!$B$2,IF(H17="準優勝",[2]点数換算表!$C$2,IF(H17="ベスト4",[2]点数換算表!$D$2,[2]点数換算表!$E$2))))</f>
        <v>0</v>
      </c>
      <c r="J17" s="12"/>
      <c r="K17" s="11">
        <f>IF(J17="",0,IF(J17="優勝",[2]点数換算表!$B$3,IF(J17="準優勝",[2]点数換算表!$C$3,IF(J17="ベスト4",[2]点数換算表!$D$3,[2]点数換算表!$E$3))))</f>
        <v>0</v>
      </c>
      <c r="L17" s="12"/>
      <c r="M17" s="11">
        <f>IF(L17="",0,IF(L17="優勝",[2]点数換算表!$B$4,IF(L17="準優勝",[2]点数換算表!$C$4,IF(L17="ベスト4",[2]点数換算表!$D$4,IF(L17="ベスト8",[2]点数換算表!$E$4,IF(L17="ベスト16",[2]点数換算表!$F$4,""))))))</f>
        <v>0</v>
      </c>
      <c r="N17" s="12"/>
      <c r="O17" s="11">
        <f>IF(N17="",0,IF(N17="優勝",[2]点数換算表!$B$5,IF(N17="準優勝",[2]点数換算表!$C$5,IF(N17="ベスト4",[2]点数換算表!$D$5,IF(N17="ベスト8",[2]点数換算表!$E$5,IF(N17="ベスト16",[2]点数換算表!$F$5,IF(N17="ベスト32",[2]点数換算表!$G$5,"")))))))</f>
        <v>0</v>
      </c>
      <c r="P17" s="12" t="s">
        <v>7</v>
      </c>
      <c r="Q17" s="11">
        <f>IF(P17="",0,IF(P17="優勝",[2]点数換算表!$B$6,IF(P17="準優勝",[2]点数換算表!$C$6,IF(P17="ベスト4",[2]点数換算表!$D$6,IF(P17="ベスト8",[2]点数換算表!$E$6,IF(P17="ベスト16",[2]点数換算表!$F$6,IF(P17="ベスト32",[2]点数換算表!$G$6,"")))))))</f>
        <v>200</v>
      </c>
      <c r="R17" s="12"/>
      <c r="S17" s="11">
        <f>IF(R17="",0,IF(R17="優勝",[2]点数換算表!$B$7,IF(R17="準優勝",[2]点数換算表!$C$7,IF(R17="ベスト4",[2]点数換算表!$D$7,IF(R17="ベスト8",[2]点数換算表!$E$7,[2]点数換算表!$F$7)))))</f>
        <v>0</v>
      </c>
      <c r="T17" s="12"/>
      <c r="U17" s="11">
        <f>IF(T17="",0,IF(T17="優勝",[2]点数換算表!$B$8,IF(T17="準優勝",[2]点数換算表!$C$8,IF(T17="ベスト4",[2]点数換算表!$D$8,IF(T17="ベスト8",[2]点数換算表!$E$8,[2]点数換算表!$F$8)))))</f>
        <v>0</v>
      </c>
      <c r="V17" s="12"/>
      <c r="W17" s="23">
        <f>IF(V17="",0,IF(V17="優勝",[2]点数換算表!$B$13,IF(V17="準優勝",[2]点数換算表!$C$13,IF(V17="ベスト4",[2]点数換算表!$D$13,[2]点数換算表!$E$13))))</f>
        <v>0</v>
      </c>
      <c r="X17" s="12"/>
      <c r="Y17" s="11">
        <f>IF(X17="",0,IF(X17="優勝",[2]点数換算表!$B$14,IF(X17="準優勝",[2]点数換算表!$C$14,IF(X17="ベスト4",[2]点数換算表!$D$14,[2]点数換算表!$E$14))))</f>
        <v>0</v>
      </c>
      <c r="Z17" s="12"/>
      <c r="AA17" s="11">
        <f>IF(Z17="",0,IF(Z17="優勝",[2]点数換算表!$B$15,IF(Z17="準優勝",[2]点数換算表!$C$15,IF(Z17="ベスト4",[2]点数換算表!$D$15,IF(Z17="ベスト8",[2]点数換算表!$E$15,IF(Z17="ベスト16",[2]点数換算表!$F$15,""))))))</f>
        <v>0</v>
      </c>
      <c r="AB17" s="12"/>
      <c r="AC17" s="11">
        <f>IF(AB17="",0,IF(AB17="優勝",[2]点数換算表!$B$16,IF(AB17="準優勝",[2]点数換算表!$C$16,IF(AB17="ベスト4",[2]点数換算表!$D$16,IF(AB17="ベスト8",[2]点数換算表!$E$16,IF(AB17="ベスト16",[2]点数換算表!$F$16,IF(AB17="ベスト32",[2]点数換算表!$G$16,"")))))))</f>
        <v>0</v>
      </c>
      <c r="AD17" s="12"/>
      <c r="AE17" s="11">
        <f>IF(AD17="",0,IF(AD17="優勝",[2]点数換算表!$B$17,IF(AD17="準優勝",[2]点数換算表!$C$17,IF(AD17="ベスト4",[2]点数換算表!$D$17,IF(AD17="ベスト8",[2]点数換算表!$E$17,IF(AD17="ベスト16",[2]点数換算表!$F$17,IF(AD17="ベスト32",[2]点数換算表!$G$17,"")))))))</f>
        <v>0</v>
      </c>
      <c r="AF17" s="12"/>
      <c r="AG17" s="11">
        <f>IF(AF17="",0,IF(AF17="優勝",[2]点数換算表!$B$18,IF(AF17="準優勝",[2]点数換算表!$C$18,IF(AF17="ベスト4",[2]点数換算表!$D$18,IF(AF17="ベスト8",[2]点数換算表!$E$18,[2]点数換算表!$F$18)))))</f>
        <v>0</v>
      </c>
      <c r="AH17" s="12"/>
      <c r="AI17" s="11">
        <f>IF(AH17="",0,IF(AH17="優勝",[2]点数換算表!$B$19,IF(AH17="準優勝",[2]点数換算表!$C$19,IF(AH17="ベスト4",[2]点数換算表!$D$19,IF(AH17="ベスト8",[2]点数換算表!$E$19,[2]点数換算表!$F$19)))))</f>
        <v>0</v>
      </c>
      <c r="AJ17" s="13">
        <f t="shared" si="1"/>
        <v>0</v>
      </c>
      <c r="AK17" s="15"/>
      <c r="AL17" s="13">
        <f>IF(AK17="",0,IF(AK17="優勝",[10]現行XD用点数換算表!$B$16,IF(AK17="準優勝",[10]現行XD用点数換算表!$C$16,IF(AK17="ベスト4",[10]現行XD用点数換算表!$D$16,IF(AK17="ベスト8",[10]現行XD用点数換算表!$E$16,IF(AK17="ベスト16",[10]現行XD用点数換算表!$F$16,IF(AK17="ベスト32",[10]現行XD用点数換算表!$G$16,"")))))))</f>
        <v>0</v>
      </c>
      <c r="AM17" s="15"/>
      <c r="AN17" s="13">
        <f>IF(AM17="",0,IF(AM17="優勝",[10]現行XD用点数換算表!$B$17,IF(AM17="準優勝",[10]現行XD用点数換算表!$C$17,IF(AM17="ベスト4",[10]現行XD用点数換算表!$D$17,IF(AM17="ベスト8",[10]現行XD用点数換算表!$E$17,IF(AM17="ベスト16",[10]現行XD用点数換算表!$F$17,IF(AM17="ベスト32",[10]現行XD用点数換算表!$G$17,"")))))))</f>
        <v>0</v>
      </c>
    </row>
    <row r="18" spans="1:40">
      <c r="A18" s="13">
        <v>15</v>
      </c>
      <c r="B18" s="15" t="s">
        <v>817</v>
      </c>
      <c r="C18" s="15" t="s">
        <v>795</v>
      </c>
      <c r="D18" s="15">
        <v>1</v>
      </c>
      <c r="E18" s="16" t="s">
        <v>177</v>
      </c>
      <c r="F18" s="26" t="s">
        <v>539</v>
      </c>
      <c r="G18" s="11">
        <f t="shared" si="0"/>
        <v>180</v>
      </c>
      <c r="H18" s="12"/>
      <c r="I18" s="23">
        <f>IF(H18="",0,IF(H18="優勝",[2]点数換算表!$B$2,IF(H18="準優勝",[2]点数換算表!$C$2,IF(H18="ベスト4",[2]点数換算表!$D$2,[2]点数換算表!$E$2))))</f>
        <v>0</v>
      </c>
      <c r="J18" s="12"/>
      <c r="K18" s="11">
        <f>IF(J18="",0,IF(J18="優勝",[2]点数換算表!$B$3,IF(J18="準優勝",[2]点数換算表!$C$3,IF(J18="ベスト4",[2]点数換算表!$D$3,[2]点数換算表!$E$3))))</f>
        <v>0</v>
      </c>
      <c r="L18" s="12"/>
      <c r="M18" s="11">
        <f>IF(L18="",0,IF(L18="優勝",[2]点数換算表!$B$4,IF(L18="準優勝",[2]点数換算表!$C$4,IF(L18="ベスト4",[2]点数換算表!$D$4,IF(L18="ベスト8",[2]点数換算表!$E$4,IF(L18="ベスト16",[2]点数換算表!$F$4,""))))))</f>
        <v>0</v>
      </c>
      <c r="N18" s="12"/>
      <c r="O18" s="11">
        <f>IF(N18="",0,IF(N18="優勝",[2]点数換算表!$B$5,IF(N18="準優勝",[2]点数換算表!$C$5,IF(N18="ベスト4",[2]点数換算表!$D$5,IF(N18="ベスト8",[2]点数換算表!$E$5,IF(N18="ベスト16",[2]点数換算表!$F$5,IF(N18="ベスト32",[2]点数換算表!$G$5,"")))))))</f>
        <v>0</v>
      </c>
      <c r="P18" s="12" t="s">
        <v>135</v>
      </c>
      <c r="Q18" s="11">
        <f>IF(P18="",0,IF(P18="優勝",[2]点数換算表!$B$6,IF(P18="準優勝",[2]点数換算表!$C$6,IF(P18="ベスト4",[2]点数換算表!$D$6,IF(P18="ベスト8",[2]点数換算表!$E$6,IF(P18="ベスト16",[2]点数換算表!$F$6,IF(P18="ベスト32",[2]点数換算表!$G$6,"")))))))</f>
        <v>100</v>
      </c>
      <c r="R18" s="12"/>
      <c r="S18" s="11">
        <f>IF(R18="",0,IF(R18="優勝",[2]点数換算表!$B$7,IF(R18="準優勝",[2]点数換算表!$C$7,IF(R18="ベスト4",[2]点数換算表!$D$7,IF(R18="ベスト8",[2]点数換算表!$E$7,[2]点数換算表!$F$7)))))</f>
        <v>0</v>
      </c>
      <c r="T18" s="12"/>
      <c r="U18" s="11">
        <f>IF(T18="",0,IF(T18="優勝",[2]点数換算表!$B$8,IF(T18="準優勝",[2]点数換算表!$C$8,IF(T18="ベスト4",[2]点数換算表!$D$8,IF(T18="ベスト8",[2]点数換算表!$E$8,[2]点数換算表!$F$8)))))</f>
        <v>0</v>
      </c>
      <c r="V18" s="12"/>
      <c r="W18" s="23">
        <f>IF(V18="",0,IF(V18="優勝",[2]点数換算表!$B$13,IF(V18="準優勝",[2]点数換算表!$C$13,IF(V18="ベスト4",[2]点数換算表!$D$13,[2]点数換算表!$E$13))))</f>
        <v>0</v>
      </c>
      <c r="X18" s="12" t="s">
        <v>6</v>
      </c>
      <c r="Y18" s="11">
        <f>IF(X18="",0,IF(X18="優勝",[2]点数換算表!$B$14,IF(X18="準優勝",[2]点数換算表!$C$14,IF(X18="ベスト4",[2]点数換算表!$D$14,[2]点数換算表!$E$14))))</f>
        <v>80</v>
      </c>
      <c r="Z18" s="12"/>
      <c r="AA18" s="11">
        <f>IF(Z18="",0,IF(Z18="優勝",[2]点数換算表!$B$15,IF(Z18="準優勝",[2]点数換算表!$C$15,IF(Z18="ベスト4",[2]点数換算表!$D$15,IF(Z18="ベスト8",[2]点数換算表!$E$15,IF(Z18="ベスト16",[2]点数換算表!$F$15,""))))))</f>
        <v>0</v>
      </c>
      <c r="AB18" s="12"/>
      <c r="AC18" s="11">
        <f>IF(AB18="",0,IF(AB18="優勝",[2]点数換算表!$B$16,IF(AB18="準優勝",[2]点数換算表!$C$16,IF(AB18="ベスト4",[2]点数換算表!$D$16,IF(AB18="ベスト8",[2]点数換算表!$E$16,IF(AB18="ベスト16",[2]点数換算表!$F$16,IF(AB18="ベスト32",[2]点数換算表!$G$16,"")))))))</f>
        <v>0</v>
      </c>
      <c r="AD18" s="12"/>
      <c r="AE18" s="11">
        <f>IF(AD18="",0,IF(AD18="優勝",[2]点数換算表!$B$17,IF(AD18="準優勝",[2]点数換算表!$C$17,IF(AD18="ベスト4",[2]点数換算表!$D$17,IF(AD18="ベスト8",[2]点数換算表!$E$17,IF(AD18="ベスト16",[2]点数換算表!$F$17,IF(AD18="ベスト32",[2]点数換算表!$G$17,"")))))))</f>
        <v>0</v>
      </c>
      <c r="AF18" s="12"/>
      <c r="AG18" s="11">
        <f>IF(AF18="",0,IF(AF18="優勝",[2]点数換算表!$B$18,IF(AF18="準優勝",[2]点数換算表!$C$18,IF(AF18="ベスト4",[2]点数換算表!$D$18,IF(AF18="ベスト8",[2]点数換算表!$E$18,[2]点数換算表!$F$18)))))</f>
        <v>0</v>
      </c>
      <c r="AH18" s="12"/>
      <c r="AI18" s="11">
        <f>IF(AH18="",0,IF(AH18="優勝",[2]点数換算表!$B$19,IF(AH18="準優勝",[2]点数換算表!$C$19,IF(AH18="ベスト4",[2]点数換算表!$D$19,IF(AH18="ベスト8",[2]点数換算表!$E$19,[2]点数換算表!$F$19)))))</f>
        <v>0</v>
      </c>
      <c r="AJ18" s="13">
        <f t="shared" si="1"/>
        <v>0</v>
      </c>
      <c r="AK18" s="15"/>
      <c r="AL18" s="13">
        <f>IF(AK18="",0,IF(AK18="優勝",[10]現行XD用点数換算表!$B$16,IF(AK18="準優勝",[10]現行XD用点数換算表!$C$16,IF(AK18="ベスト4",[10]現行XD用点数換算表!$D$16,IF(AK18="ベスト8",[10]現行XD用点数換算表!$E$16,IF(AK18="ベスト16",[10]現行XD用点数換算表!$F$16,IF(AK18="ベスト32",[10]現行XD用点数換算表!$G$16,"")))))))</f>
        <v>0</v>
      </c>
      <c r="AM18" s="15"/>
      <c r="AN18" s="13">
        <f>IF(AM18="",0,IF(AM18="優勝",[10]現行XD用点数換算表!$B$17,IF(AM18="準優勝",[10]現行XD用点数換算表!$C$17,IF(AM18="ベスト4",[10]現行XD用点数換算表!$D$17,IF(AM18="ベスト8",[10]現行XD用点数換算表!$E$17,IF(AM18="ベスト16",[10]現行XD用点数換算表!$F$17,IF(AM18="ベスト32",[10]現行XD用点数換算表!$G$17,"")))))))</f>
        <v>0</v>
      </c>
    </row>
    <row r="19" spans="1:40">
      <c r="A19" s="13">
        <v>16</v>
      </c>
      <c r="B19" s="15" t="s">
        <v>818</v>
      </c>
      <c r="C19" s="15" t="s">
        <v>795</v>
      </c>
      <c r="D19" s="15">
        <v>1</v>
      </c>
      <c r="E19" s="16" t="s">
        <v>177</v>
      </c>
      <c r="F19" s="26" t="s">
        <v>539</v>
      </c>
      <c r="G19" s="11">
        <f t="shared" si="0"/>
        <v>180</v>
      </c>
      <c r="H19" s="12"/>
      <c r="I19" s="23">
        <f>IF(H19="",0,IF(H19="優勝",[2]点数換算表!$B$2,IF(H19="準優勝",[2]点数換算表!$C$2,IF(H19="ベスト4",[2]点数換算表!$D$2,[2]点数換算表!$E$2))))</f>
        <v>0</v>
      </c>
      <c r="J19" s="12"/>
      <c r="K19" s="11">
        <f>IF(J19="",0,IF(J19="優勝",[2]点数換算表!$B$3,IF(J19="準優勝",[2]点数換算表!$C$3,IF(J19="ベスト4",[2]点数換算表!$D$3,[2]点数換算表!$E$3))))</f>
        <v>0</v>
      </c>
      <c r="L19" s="12"/>
      <c r="M19" s="11">
        <f>IF(L19="",0,IF(L19="優勝",[2]点数換算表!$B$4,IF(L19="準優勝",[2]点数換算表!$C$4,IF(L19="ベスト4",[2]点数換算表!$D$4,IF(L19="ベスト8",[2]点数換算表!$E$4,IF(L19="ベスト16",[2]点数換算表!$F$4,""))))))</f>
        <v>0</v>
      </c>
      <c r="N19" s="12"/>
      <c r="O19" s="11">
        <f>IF(N19="",0,IF(N19="優勝",[2]点数換算表!$B$5,IF(N19="準優勝",[2]点数換算表!$C$5,IF(N19="ベスト4",[2]点数換算表!$D$5,IF(N19="ベスト8",[2]点数換算表!$E$5,IF(N19="ベスト16",[2]点数換算表!$F$5,IF(N19="ベスト32",[2]点数換算表!$G$5,"")))))))</f>
        <v>0</v>
      </c>
      <c r="P19" s="12" t="s">
        <v>135</v>
      </c>
      <c r="Q19" s="11">
        <f>IF(P19="",0,IF(P19="優勝",[2]点数換算表!$B$6,IF(P19="準優勝",[2]点数換算表!$C$6,IF(P19="ベスト4",[2]点数換算表!$D$6,IF(P19="ベスト8",[2]点数換算表!$E$6,IF(P19="ベスト16",[2]点数換算表!$F$6,IF(P19="ベスト32",[2]点数換算表!$G$6,"")))))))</f>
        <v>100</v>
      </c>
      <c r="R19" s="12"/>
      <c r="S19" s="11">
        <f>IF(R19="",0,IF(R19="優勝",[2]点数換算表!$B$7,IF(R19="準優勝",[2]点数換算表!$C$7,IF(R19="ベスト4",[2]点数換算表!$D$7,IF(R19="ベスト8",[2]点数換算表!$E$7,[2]点数換算表!$F$7)))))</f>
        <v>0</v>
      </c>
      <c r="T19" s="12"/>
      <c r="U19" s="11">
        <f>IF(T19="",0,IF(T19="優勝",[2]点数換算表!$B$8,IF(T19="準優勝",[2]点数換算表!$C$8,IF(T19="ベスト4",[2]点数換算表!$D$8,IF(T19="ベスト8",[2]点数換算表!$E$8,[2]点数換算表!$F$8)))))</f>
        <v>0</v>
      </c>
      <c r="V19" s="12" t="s">
        <v>6</v>
      </c>
      <c r="W19" s="23">
        <f>IF(V19="",0,IF(V19="優勝",[2]点数換算表!$B$13,IF(V19="準優勝",[2]点数換算表!$C$13,IF(V19="ベスト4",[2]点数換算表!$D$13,[2]点数換算表!$E$13))))</f>
        <v>40</v>
      </c>
      <c r="X19" s="12" t="s">
        <v>6</v>
      </c>
      <c r="Y19" s="11">
        <f>IF(X19="",0,IF(X19="優勝",[2]点数換算表!$B$14,IF(X19="準優勝",[2]点数換算表!$C$14,IF(X19="ベスト4",[2]点数換算表!$D$14,[2]点数換算表!$E$14))))</f>
        <v>80</v>
      </c>
      <c r="Z19" s="12"/>
      <c r="AA19" s="11">
        <f>IF(Z19="",0,IF(Z19="優勝",[2]点数換算表!$B$15,IF(Z19="準優勝",[2]点数換算表!$C$15,IF(Z19="ベスト4",[2]点数換算表!$D$15,IF(Z19="ベスト8",[2]点数換算表!$E$15,IF(Z19="ベスト16",[2]点数換算表!$F$15,""))))))</f>
        <v>0</v>
      </c>
      <c r="AB19" s="12"/>
      <c r="AC19" s="11">
        <f>IF(AB19="",0,IF(AB19="優勝",[2]点数換算表!$B$16,IF(AB19="準優勝",[2]点数換算表!$C$16,IF(AB19="ベスト4",[2]点数換算表!$D$16,IF(AB19="ベスト8",[2]点数換算表!$E$16,IF(AB19="ベスト16",[2]点数換算表!$F$16,IF(AB19="ベスト32",[2]点数換算表!$G$16,"")))))))</f>
        <v>0</v>
      </c>
      <c r="AD19" s="12"/>
      <c r="AE19" s="11">
        <f>IF(AD19="",0,IF(AD19="優勝",[2]点数換算表!$B$17,IF(AD19="準優勝",[2]点数換算表!$C$17,IF(AD19="ベスト4",[2]点数換算表!$D$17,IF(AD19="ベスト8",[2]点数換算表!$E$17,IF(AD19="ベスト16",[2]点数換算表!$F$17,IF(AD19="ベスト32",[2]点数換算表!$G$17,"")))))))</f>
        <v>0</v>
      </c>
      <c r="AF19" s="12"/>
      <c r="AG19" s="11">
        <f>IF(AF19="",0,IF(AF19="優勝",[2]点数換算表!$B$18,IF(AF19="準優勝",[2]点数換算表!$C$18,IF(AF19="ベスト4",[2]点数換算表!$D$18,IF(AF19="ベスト8",[2]点数換算表!$E$18,[2]点数換算表!$F$18)))))</f>
        <v>0</v>
      </c>
      <c r="AH19" s="12"/>
      <c r="AI19" s="11">
        <f>IF(AH19="",0,IF(AH19="優勝",[2]点数換算表!$B$19,IF(AH19="準優勝",[2]点数換算表!$C$19,IF(AH19="ベスト4",[2]点数換算表!$D$19,IF(AH19="ベスト8",[2]点数換算表!$E$19,[2]点数換算表!$F$19)))))</f>
        <v>0</v>
      </c>
      <c r="AJ19" s="13">
        <f t="shared" si="1"/>
        <v>0</v>
      </c>
      <c r="AK19" s="15"/>
      <c r="AL19" s="13">
        <f>IF(AK19="",0,IF(AK19="優勝",[10]現行XD用点数換算表!$B$16,IF(AK19="準優勝",[10]現行XD用点数換算表!$C$16,IF(AK19="ベスト4",[10]現行XD用点数換算表!$D$16,IF(AK19="ベスト8",[10]現行XD用点数換算表!$E$16,IF(AK19="ベスト16",[10]現行XD用点数換算表!$F$16,IF(AK19="ベスト32",[10]現行XD用点数換算表!$G$16,"")))))))</f>
        <v>0</v>
      </c>
      <c r="AM19" s="15"/>
      <c r="AN19" s="13">
        <f>IF(AM19="",0,IF(AM19="優勝",[10]現行XD用点数換算表!$B$17,IF(AM19="準優勝",[10]現行XD用点数換算表!$C$17,IF(AM19="ベスト4",[10]現行XD用点数換算表!$D$17,IF(AM19="ベスト8",[10]現行XD用点数換算表!$E$17,IF(AM19="ベスト16",[10]現行XD用点数換算表!$F$17,IF(AM19="ベスト32",[10]現行XD用点数換算表!$G$17,"")))))))</f>
        <v>0</v>
      </c>
    </row>
    <row r="20" spans="1:40">
      <c r="A20" s="13">
        <v>17</v>
      </c>
      <c r="B20" s="15" t="s">
        <v>799</v>
      </c>
      <c r="C20" s="15" t="s">
        <v>140</v>
      </c>
      <c r="D20" s="15">
        <v>2</v>
      </c>
      <c r="E20" s="16" t="s">
        <v>177</v>
      </c>
      <c r="F20" s="26" t="s">
        <v>539</v>
      </c>
      <c r="G20" s="11">
        <f t="shared" si="0"/>
        <v>136</v>
      </c>
      <c r="H20" s="12"/>
      <c r="I20" s="23">
        <f>IF(H20="",0,IF(H20="優勝",[2]点数換算表!$B$2,IF(H20="準優勝",[2]点数換算表!$C$2,IF(H20="ベスト4",[2]点数換算表!$D$2,[2]点数換算表!$E$2))))</f>
        <v>0</v>
      </c>
      <c r="J20" s="12"/>
      <c r="K20" s="11">
        <f>IF(J20="",0,IF(J20="優勝",[2]点数換算表!$B$3,IF(J20="準優勝",[2]点数換算表!$C$3,IF(J20="ベスト4",[2]点数換算表!$D$3,[2]点数換算表!$E$3))))</f>
        <v>0</v>
      </c>
      <c r="L20" s="12"/>
      <c r="M20" s="11">
        <f>IF(L20="",0,IF(L20="優勝",[2]点数換算表!$B$4,IF(L20="準優勝",[2]点数換算表!$C$4,IF(L20="ベスト4",[2]点数換算表!$D$4,IF(L20="ベスト8",[2]点数換算表!$E$4,IF(L20="ベスト16",[2]点数換算表!$F$4,""))))))</f>
        <v>0</v>
      </c>
      <c r="N20" s="12"/>
      <c r="O20" s="11">
        <f>IF(N20="",0,IF(N20="優勝",[2]点数換算表!$B$5,IF(N20="準優勝",[2]点数換算表!$C$5,IF(N20="ベスト4",[2]点数換算表!$D$5,IF(N20="ベスト8",[2]点数換算表!$E$5,IF(N20="ベスト16",[2]点数換算表!$F$5,IF(N20="ベスト32",[2]点数換算表!$G$5,"")))))))</f>
        <v>0</v>
      </c>
      <c r="P20" s="12"/>
      <c r="Q20" s="11">
        <f>IF(P20="",0,IF(P20="優勝",[2]点数換算表!$B$6,IF(P20="準優勝",[2]点数換算表!$C$6,IF(P20="ベスト4",[2]点数換算表!$D$6,IF(P20="ベスト8",[2]点数換算表!$E$6,IF(P20="ベスト16",[2]点数換算表!$F$6,IF(P20="ベスト32",[2]点数換算表!$G$6,"")))))))</f>
        <v>0</v>
      </c>
      <c r="R20" s="12"/>
      <c r="S20" s="11">
        <f>IF(R20="",0,IF(R20="優勝",[2]点数換算表!$B$7,IF(R20="準優勝",[2]点数換算表!$C$7,IF(R20="ベスト4",[2]点数換算表!$D$7,IF(R20="ベスト8",[2]点数換算表!$E$7,[2]点数換算表!$F$7)))))</f>
        <v>0</v>
      </c>
      <c r="T20" s="12"/>
      <c r="U20" s="11">
        <f>IF(T20="",0,IF(T20="優勝",[2]点数換算表!$B$8,IF(T20="準優勝",[2]点数換算表!$C$8,IF(T20="ベスト4",[2]点数換算表!$D$8,IF(T20="ベスト8",[2]点数換算表!$E$8,[2]点数換算表!$F$8)))))</f>
        <v>0</v>
      </c>
      <c r="V20" s="12"/>
      <c r="W20" s="23">
        <f>IF(V20="",0,IF(V20="優勝",[2]点数換算表!$B$13,IF(V20="準優勝",[2]点数換算表!$C$13,IF(V20="ベスト4",[2]点数換算表!$D$13,[2]点数換算表!$E$13))))</f>
        <v>0</v>
      </c>
      <c r="X20" s="12"/>
      <c r="Y20" s="11">
        <f>IF(X20="",0,IF(X20="優勝",[2]点数換算表!$B$14,IF(X20="準優勝",[2]点数換算表!$C$14,IF(X20="ベスト4",[2]点数換算表!$D$14,[2]点数換算表!$E$14))))</f>
        <v>0</v>
      </c>
      <c r="Z20" s="12"/>
      <c r="AA20" s="11">
        <f>IF(Z20="",0,IF(Z20="優勝",[2]点数換算表!$B$15,IF(Z20="準優勝",[2]点数換算表!$C$15,IF(Z20="ベスト4",[2]点数換算表!$D$15,IF(Z20="ベスト8",[2]点数換算表!$E$15,IF(Z20="ベスト16",[2]点数換算表!$F$15,""))))))</f>
        <v>0</v>
      </c>
      <c r="AB20" s="12"/>
      <c r="AC20" s="11">
        <f>IF(AB20="",0,IF(AB20="優勝",[2]点数換算表!$B$16,IF(AB20="準優勝",[2]点数換算表!$C$16,IF(AB20="ベスト4",[2]点数換算表!$D$16,IF(AB20="ベスト8",[2]点数換算表!$E$16,IF(AB20="ベスト16",[2]点数換算表!$F$16,IF(AB20="ベスト32",[2]点数換算表!$G$16,"")))))))</f>
        <v>0</v>
      </c>
      <c r="AD20" s="12"/>
      <c r="AE20" s="11">
        <f>IF(AD20="",0,IF(AD20="優勝",[2]点数換算表!$B$17,IF(AD20="準優勝",[2]点数換算表!$C$17,IF(AD20="ベスト4",[2]点数換算表!$D$17,IF(AD20="ベスト8",[2]点数換算表!$E$17,IF(AD20="ベスト16",[2]点数換算表!$F$17,IF(AD20="ベスト32",[2]点数換算表!$G$17,"")))))))</f>
        <v>0</v>
      </c>
      <c r="AF20" s="12"/>
      <c r="AG20" s="11">
        <f>IF(AF20="",0,IF(AF20="優勝",[2]点数換算表!$B$18,IF(AF20="準優勝",[2]点数換算表!$C$18,IF(AF20="ベスト4",[2]点数換算表!$D$18,IF(AF20="ベスト8",[2]点数換算表!$E$18,[2]点数換算表!$F$18)))))</f>
        <v>0</v>
      </c>
      <c r="AH20" s="12"/>
      <c r="AI20" s="11">
        <f>IF(AH20="",0,IF(AH20="優勝",[2]点数換算表!$B$19,IF(AH20="準優勝",[2]点数換算表!$C$19,IF(AH20="ベスト4",[2]点数換算表!$D$19,IF(AH20="ベスト8",[2]点数換算表!$E$19,[2]点数換算表!$F$19)))))</f>
        <v>0</v>
      </c>
      <c r="AJ20" s="13">
        <f t="shared" si="1"/>
        <v>136</v>
      </c>
      <c r="AK20" s="15" t="s">
        <v>7</v>
      </c>
      <c r="AL20" s="13">
        <f>IF(AK20="",0,IF(AK20="優勝",[10]現行XD用点数換算表!$B$16,IF(AK20="準優勝",[10]現行XD用点数換算表!$C$16,IF(AK20="ベスト4",[10]現行XD用点数換算表!$D$16,IF(AK20="ベスト8",[10]現行XD用点数換算表!$E$16,IF(AK20="ベスト16",[10]現行XD用点数換算表!$F$16,IF(AK20="ベスト32",[10]現行XD用点数換算表!$G$16,"")))))))</f>
        <v>32</v>
      </c>
      <c r="AM20" s="15" t="s">
        <v>9</v>
      </c>
      <c r="AN20" s="13">
        <f>IF(AM20="",0,IF(AM20="優勝",[10]現行XD用点数換算表!$B$17,IF(AM20="準優勝",[10]現行XD用点数換算表!$C$17,IF(AM20="ベスト4",[10]現行XD用点数換算表!$D$17,IF(AM20="ベスト8",[10]現行XD用点数換算表!$E$17,IF(AM20="ベスト16",[10]現行XD用点数換算表!$F$17,IF(AM20="ベスト32",[10]現行XD用点数換算表!$G$17,"")))))))</f>
        <v>104</v>
      </c>
    </row>
    <row r="21" spans="1:40">
      <c r="A21" s="13">
        <v>18</v>
      </c>
      <c r="B21" s="15" t="s">
        <v>804</v>
      </c>
      <c r="C21" s="15" t="s">
        <v>144</v>
      </c>
      <c r="D21" s="15">
        <v>3</v>
      </c>
      <c r="E21" s="16" t="s">
        <v>177</v>
      </c>
      <c r="F21" s="26" t="s">
        <v>539</v>
      </c>
      <c r="G21" s="11">
        <f t="shared" si="0"/>
        <v>136</v>
      </c>
      <c r="H21" s="12"/>
      <c r="I21" s="23">
        <f>IF(H21="",0,IF(H21="優勝",[2]点数換算表!$B$2,IF(H21="準優勝",[2]点数換算表!$C$2,IF(H21="ベスト4",[2]点数換算表!$D$2,[2]点数換算表!$E$2))))</f>
        <v>0</v>
      </c>
      <c r="J21" s="12"/>
      <c r="K21" s="11">
        <f>IF(J21="",0,IF(J21="優勝",[2]点数換算表!$B$3,IF(J21="準優勝",[2]点数換算表!$C$3,IF(J21="ベスト4",[2]点数換算表!$D$3,[2]点数換算表!$E$3))))</f>
        <v>0</v>
      </c>
      <c r="L21" s="12"/>
      <c r="M21" s="11">
        <f>IF(L21="",0,IF(L21="優勝",[2]点数換算表!$B$4,IF(L21="準優勝",[2]点数換算表!$C$4,IF(L21="ベスト4",[2]点数換算表!$D$4,IF(L21="ベスト8",[2]点数換算表!$E$4,IF(L21="ベスト16",[2]点数換算表!$F$4,""))))))</f>
        <v>0</v>
      </c>
      <c r="N21" s="12"/>
      <c r="O21" s="11">
        <f>IF(N21="",0,IF(N21="優勝",[2]点数換算表!$B$5,IF(N21="準優勝",[2]点数換算表!$C$5,IF(N21="ベスト4",[2]点数換算表!$D$5,IF(N21="ベスト8",[2]点数換算表!$E$5,IF(N21="ベスト16",[2]点数換算表!$F$5,IF(N21="ベスト32",[2]点数換算表!$G$5,"")))))))</f>
        <v>0</v>
      </c>
      <c r="P21" s="12"/>
      <c r="Q21" s="11">
        <f>IF(P21="",0,IF(P21="優勝",[2]点数換算表!$B$6,IF(P21="準優勝",[2]点数換算表!$C$6,IF(P21="ベスト4",[2]点数換算表!$D$6,IF(P21="ベスト8",[2]点数換算表!$E$6,IF(P21="ベスト16",[2]点数換算表!$F$6,IF(P21="ベスト32",[2]点数換算表!$G$6,"")))))))</f>
        <v>0</v>
      </c>
      <c r="R21" s="12"/>
      <c r="S21" s="11">
        <f>IF(R21="",0,IF(R21="優勝",[2]点数換算表!$B$7,IF(R21="準優勝",[2]点数換算表!$C$7,IF(R21="ベスト4",[2]点数換算表!$D$7,IF(R21="ベスト8",[2]点数換算表!$E$7,[2]点数換算表!$F$7)))))</f>
        <v>0</v>
      </c>
      <c r="T21" s="12"/>
      <c r="U21" s="11">
        <f>IF(T21="",0,IF(T21="優勝",[2]点数換算表!$B$8,IF(T21="準優勝",[2]点数換算表!$C$8,IF(T21="ベスト4",[2]点数換算表!$D$8,IF(T21="ベスト8",[2]点数換算表!$E$8,[2]点数換算表!$F$8)))))</f>
        <v>0</v>
      </c>
      <c r="V21" s="12"/>
      <c r="W21" s="23">
        <f>IF(V21="",0,IF(V21="優勝",[2]点数換算表!$B$13,IF(V21="準優勝",[2]点数換算表!$C$13,IF(V21="ベスト4",[2]点数換算表!$D$13,[2]点数換算表!$E$13))))</f>
        <v>0</v>
      </c>
      <c r="X21" s="12"/>
      <c r="Y21" s="11">
        <f>IF(X21="",0,IF(X21="優勝",[2]点数換算表!$B$14,IF(X21="準優勝",[2]点数換算表!$C$14,IF(X21="ベスト4",[2]点数換算表!$D$14,[2]点数換算表!$E$14))))</f>
        <v>0</v>
      </c>
      <c r="Z21" s="12"/>
      <c r="AA21" s="11">
        <f>IF(Z21="",0,IF(Z21="優勝",[2]点数換算表!$B$15,IF(Z21="準優勝",[2]点数換算表!$C$15,IF(Z21="ベスト4",[2]点数換算表!$D$15,IF(Z21="ベスト8",[2]点数換算表!$E$15,IF(Z21="ベスト16",[2]点数換算表!$F$15,""))))))</f>
        <v>0</v>
      </c>
      <c r="AB21" s="12"/>
      <c r="AC21" s="11">
        <f>IF(AB21="",0,IF(AB21="優勝",[2]点数換算表!$B$16,IF(AB21="準優勝",[2]点数換算表!$C$16,IF(AB21="ベスト4",[2]点数換算表!$D$16,IF(AB21="ベスト8",[2]点数換算表!$E$16,IF(AB21="ベスト16",[2]点数換算表!$F$16,IF(AB21="ベスト32",[2]点数換算表!$G$16,"")))))))</f>
        <v>0</v>
      </c>
      <c r="AD21" s="12"/>
      <c r="AE21" s="11">
        <f>IF(AD21="",0,IF(AD21="優勝",[2]点数換算表!$B$17,IF(AD21="準優勝",[2]点数換算表!$C$17,IF(AD21="ベスト4",[2]点数換算表!$D$17,IF(AD21="ベスト8",[2]点数換算表!$E$17,IF(AD21="ベスト16",[2]点数換算表!$F$17,IF(AD21="ベスト32",[2]点数換算表!$G$17,"")))))))</f>
        <v>0</v>
      </c>
      <c r="AF21" s="12"/>
      <c r="AG21" s="11">
        <f>IF(AF21="",0,IF(AF21="優勝",[2]点数換算表!$B$18,IF(AF21="準優勝",[2]点数換算表!$C$18,IF(AF21="ベスト4",[2]点数換算表!$D$18,IF(AF21="ベスト8",[2]点数換算表!$E$18,[2]点数換算表!$F$18)))))</f>
        <v>0</v>
      </c>
      <c r="AH21" s="12"/>
      <c r="AI21" s="11">
        <f>IF(AH21="",0,IF(AH21="優勝",[2]点数換算表!$B$19,IF(AH21="準優勝",[2]点数換算表!$C$19,IF(AH21="ベスト4",[2]点数換算表!$D$19,IF(AH21="ベスト8",[2]点数換算表!$E$19,[2]点数換算表!$F$19)))))</f>
        <v>0</v>
      </c>
      <c r="AJ21" s="13">
        <f t="shared" si="1"/>
        <v>136</v>
      </c>
      <c r="AK21" s="15"/>
      <c r="AL21" s="13">
        <f>IF(AK21="",0,IF(AK21="優勝",[10]現行XD用点数換算表!$B$16,IF(AK21="準優勝",[10]現行XD用点数換算表!$C$16,IF(AK21="ベスト4",[10]現行XD用点数換算表!$D$16,IF(AK21="ベスト8",[10]現行XD用点数換算表!$E$16,IF(AK21="ベスト16",[10]現行XD用点数換算表!$F$16,IF(AK21="ベスト32",[10]現行XD用点数換算表!$G$16,"")))))))</f>
        <v>0</v>
      </c>
      <c r="AM21" s="15" t="s">
        <v>6</v>
      </c>
      <c r="AN21" s="13">
        <f>IF(AM21="",0,IF(AM21="優勝",[10]現行XD用点数換算表!$B$17,IF(AM21="準優勝",[10]現行XD用点数換算表!$C$17,IF(AM21="ベスト4",[10]現行XD用点数換算表!$D$17,IF(AM21="ベスト8",[10]現行XD用点数換算表!$E$17,IF(AM21="ベスト16",[10]現行XD用点数換算表!$F$17,IF(AM21="ベスト32",[10]現行XD用点数換算表!$G$17,"")))))))</f>
        <v>136</v>
      </c>
    </row>
    <row r="22" spans="1:40">
      <c r="A22" s="13">
        <v>19</v>
      </c>
      <c r="B22" s="15" t="s">
        <v>183</v>
      </c>
      <c r="C22" s="15" t="s">
        <v>181</v>
      </c>
      <c r="D22" s="15">
        <v>3</v>
      </c>
      <c r="E22" s="52" t="s">
        <v>792</v>
      </c>
      <c r="F22" s="53" t="s">
        <v>793</v>
      </c>
      <c r="G22" s="11">
        <f t="shared" ref="G22:G43" si="2">MAX(I22,K22)+SUM(M22:U22)+MAX(W22,Y22)+SUM(AA22:AI22)+AJ22</f>
        <v>124</v>
      </c>
      <c r="H22" s="12"/>
      <c r="I22" s="23">
        <f>IF(H22="",0,IF(H22="優勝",[2]点数換算表!$B$2,IF(H22="準優勝",[2]点数換算表!$C$2,IF(H22="ベスト4",[2]点数換算表!$D$2,[2]点数換算表!$E$2))))</f>
        <v>0</v>
      </c>
      <c r="J22" s="12"/>
      <c r="K22" s="11">
        <f>IF(J22="",0,IF(J22="優勝",[2]点数換算表!$B$3,IF(J22="準優勝",[2]点数換算表!$C$3,IF(J22="ベスト4",[2]点数換算表!$D$3,[2]点数換算表!$E$3))))</f>
        <v>0</v>
      </c>
      <c r="L22" s="12"/>
      <c r="M22" s="11">
        <f>IF(L22="",0,IF(L22="優勝",[2]点数換算表!$B$4,IF(L22="準優勝",[2]点数換算表!$C$4,IF(L22="ベスト4",[2]点数換算表!$D$4,IF(L22="ベスト8",[2]点数換算表!$E$4,IF(L22="ベスト16",[2]点数換算表!$F$4,""))))))</f>
        <v>0</v>
      </c>
      <c r="N22" s="12"/>
      <c r="O22" s="11">
        <f>IF(N22="",0,IF(N22="優勝",[2]点数換算表!$B$5,IF(N22="準優勝",[2]点数換算表!$C$5,IF(N22="ベスト4",[2]点数換算表!$D$5,IF(N22="ベスト8",[2]点数換算表!$E$5,IF(N22="ベスト16",[2]点数換算表!$F$5,IF(N22="ベスト32",[2]点数換算表!$G$5,"")))))))</f>
        <v>0</v>
      </c>
      <c r="P22" s="12" t="s">
        <v>135</v>
      </c>
      <c r="Q22" s="11">
        <f>IF(P22="",0,IF(P22="優勝",[2]点数換算表!$B$6,IF(P22="準優勝",[2]点数換算表!$C$6,IF(P22="ベスト4",[2]点数換算表!$D$6,IF(P22="ベスト8",[2]点数換算表!$E$6,IF(P22="ベスト16",[2]点数換算表!$F$6,IF(P22="ベスト32",[2]点数換算表!$G$6,"")))))))</f>
        <v>100</v>
      </c>
      <c r="R22" s="12"/>
      <c r="S22" s="11">
        <f>IF(R22="",0,IF(R22="優勝",[2]点数換算表!$B$7,IF(R22="準優勝",[2]点数換算表!$C$7,IF(R22="ベスト4",[2]点数換算表!$D$7,IF(R22="ベスト8",[2]点数換算表!$E$7,[2]点数換算表!$F$7)))))</f>
        <v>0</v>
      </c>
      <c r="T22" s="12"/>
      <c r="U22" s="11">
        <f>IF(T22="",0,IF(T22="優勝",[2]点数換算表!$B$8,IF(T22="準優勝",[2]点数換算表!$C$8,IF(T22="ベスト4",[2]点数換算表!$D$8,IF(T22="ベスト8",[2]点数換算表!$E$8,[2]点数換算表!$F$8)))))</f>
        <v>0</v>
      </c>
      <c r="V22" s="12"/>
      <c r="W22" s="23">
        <f>IF(V22="",0,IF(V22="優勝",[2]点数換算表!$B$13,IF(V22="準優勝",[2]点数換算表!$C$13,IF(V22="ベスト4",[2]点数換算表!$D$13,[2]点数換算表!$E$13))))</f>
        <v>0</v>
      </c>
      <c r="X22" s="12"/>
      <c r="Y22" s="11">
        <f>IF(X22="",0,IF(X22="優勝",[2]点数換算表!$B$14,IF(X22="準優勝",[2]点数換算表!$C$14,IF(X22="ベスト4",[2]点数換算表!$D$14,[2]点数換算表!$E$14))))</f>
        <v>0</v>
      </c>
      <c r="Z22" s="12"/>
      <c r="AA22" s="11">
        <f>IF(Z22="",0,IF(Z22="優勝",[2]点数換算表!$B$15,IF(Z22="準優勝",[2]点数換算表!$C$15,IF(Z22="ベスト4",[2]点数換算表!$D$15,IF(Z22="ベスト8",[2]点数換算表!$E$15,IF(Z22="ベスト16",[2]点数換算表!$F$15,""))))))</f>
        <v>0</v>
      </c>
      <c r="AB22" s="12"/>
      <c r="AC22" s="11">
        <f>IF(AB22="",0,IF(AB22="優勝",[2]点数換算表!$B$16,IF(AB22="準優勝",[2]点数換算表!$C$16,IF(AB22="ベスト4",[2]点数換算表!$D$16,IF(AB22="ベスト8",[2]点数換算表!$E$16,IF(AB22="ベスト16",[2]点数換算表!$F$16,IF(AB22="ベスト32",[2]点数換算表!$G$16,"")))))))</f>
        <v>0</v>
      </c>
      <c r="AD22" s="12"/>
      <c r="AE22" s="11">
        <f>IF(AD22="",0,IF(AD22="優勝",[2]点数換算表!$B$17,IF(AD22="準優勝",[2]点数換算表!$C$17,IF(AD22="ベスト4",[2]点数換算表!$D$17,IF(AD22="ベスト8",[2]点数換算表!$E$17,IF(AD22="ベスト16",[2]点数換算表!$F$17,IF(AD22="ベスト32",[2]点数換算表!$G$17,"")))))))</f>
        <v>0</v>
      </c>
      <c r="AF22" s="12"/>
      <c r="AG22" s="11">
        <f>IF(AF22="",0,IF(AF22="優勝",[2]点数換算表!$B$18,IF(AF22="準優勝",[2]点数換算表!$C$18,IF(AF22="ベスト4",[2]点数換算表!$D$18,IF(AF22="ベスト8",[2]点数換算表!$E$18,[2]点数換算表!$F$18)))))</f>
        <v>0</v>
      </c>
      <c r="AH22" s="12"/>
      <c r="AI22" s="11">
        <f>IF(AH22="",0,IF(AH22="優勝",[2]点数換算表!$B$19,IF(AH22="準優勝",[2]点数換算表!$C$19,IF(AH22="ベスト4",[2]点数換算表!$D$19,IF(AH22="ベスト8",[2]点数換算表!$E$19,[2]点数換算表!$F$19)))))</f>
        <v>0</v>
      </c>
      <c r="AJ22" s="13">
        <f t="shared" ref="AJ22:AJ43" si="3">SUM(AK22:AN22)</f>
        <v>24</v>
      </c>
      <c r="AK22" s="15"/>
      <c r="AL22" s="13">
        <f>IF(AK22="",0,IF(AK22="優勝",[9]現行XD用点数換算表!$B$16,IF(AK22="準優勝",[9]現行XD用点数換算表!$C$16,IF(AK22="ベスト4",[9]現行XD用点数換算表!$D$16,IF(AK22="ベスト8",[9]現行XD用点数換算表!$E$16,IF(AK22="ベスト16",[9]現行XD用点数換算表!$F$16,IF(AK22="ベスト32",[9]現行XD用点数換算表!$G$16,"")))))))</f>
        <v>0</v>
      </c>
      <c r="AM22" s="15" t="s">
        <v>135</v>
      </c>
      <c r="AN22" s="13">
        <f>IF(AM22="",0,IF(AM22="優勝",[9]現行XD用点数換算表!$B$17,IF(AM22="準優勝",[9]現行XD用点数換算表!$C$17,IF(AM22="ベスト4",[9]現行XD用点数換算表!$D$17,IF(AM22="ベスト8",[9]現行XD用点数換算表!$E$17,IF(AM22="ベスト16",[9]現行XD用点数換算表!$F$17,IF(AM22="ベスト32",[9]現行XD用点数換算表!$G$17,"")))))))</f>
        <v>24</v>
      </c>
    </row>
    <row r="23" spans="1:40">
      <c r="A23" s="13">
        <v>20</v>
      </c>
      <c r="B23" s="15" t="s">
        <v>810</v>
      </c>
      <c r="C23" s="15" t="s">
        <v>795</v>
      </c>
      <c r="D23" s="15">
        <v>1</v>
      </c>
      <c r="E23" s="16" t="s">
        <v>177</v>
      </c>
      <c r="F23" s="26" t="s">
        <v>539</v>
      </c>
      <c r="G23" s="11">
        <f t="shared" si="2"/>
        <v>120</v>
      </c>
      <c r="H23" s="12"/>
      <c r="I23" s="23">
        <f>IF(H23="",0,IF(H23="優勝",[2]点数換算表!$B$2,IF(H23="準優勝",[2]点数換算表!$C$2,IF(H23="ベスト4",[2]点数換算表!$D$2,[2]点数換算表!$E$2))))</f>
        <v>0</v>
      </c>
      <c r="J23" s="12"/>
      <c r="K23" s="11">
        <f>IF(J23="",0,IF(J23="優勝",[2]点数換算表!$B$3,IF(J23="準優勝",[2]点数換算表!$C$3,IF(J23="ベスト4",[2]点数換算表!$D$3,[2]点数換算表!$E$3))))</f>
        <v>0</v>
      </c>
      <c r="L23" s="12"/>
      <c r="M23" s="11">
        <f>IF(L23="",0,IF(L23="優勝",[2]点数換算表!$B$4,IF(L23="準優勝",[2]点数換算表!$C$4,IF(L23="ベスト4",[2]点数換算表!$D$4,IF(L23="ベスト8",[2]点数換算表!$E$4,IF(L23="ベスト16",[2]点数換算表!$F$4,""))))))</f>
        <v>0</v>
      </c>
      <c r="N23" s="12"/>
      <c r="O23" s="11">
        <f>IF(N23="",0,IF(N23="優勝",[2]点数換算表!$B$5,IF(N23="準優勝",[2]点数換算表!$C$5,IF(N23="ベスト4",[2]点数換算表!$D$5,IF(N23="ベスト8",[2]点数換算表!$E$5,IF(N23="ベスト16",[2]点数換算表!$F$5,IF(N23="ベスト32",[2]点数換算表!$G$5,"")))))))</f>
        <v>0</v>
      </c>
      <c r="P23" s="12"/>
      <c r="Q23" s="11">
        <f>IF(P23="",0,IF(P23="優勝",[2]点数換算表!$B$6,IF(P23="準優勝",[2]点数換算表!$C$6,IF(P23="ベスト4",[2]点数換算表!$D$6,IF(P23="ベスト8",[2]点数換算表!$E$6,IF(P23="ベスト16",[2]点数換算表!$F$6,IF(P23="ベスト32",[2]点数換算表!$G$6,"")))))))</f>
        <v>0</v>
      </c>
      <c r="R23" s="12"/>
      <c r="S23" s="11">
        <f>IF(R23="",0,IF(R23="優勝",[2]点数換算表!$B$7,IF(R23="準優勝",[2]点数換算表!$C$7,IF(R23="ベスト4",[2]点数換算表!$D$7,IF(R23="ベスト8",[2]点数換算表!$E$7,[2]点数換算表!$F$7)))))</f>
        <v>0</v>
      </c>
      <c r="T23" s="12"/>
      <c r="U23" s="11">
        <f>IF(T23="",0,IF(T23="優勝",[2]点数換算表!$B$8,IF(T23="準優勝",[2]点数換算表!$C$8,IF(T23="ベスト4",[2]点数換算表!$D$8,IF(T23="ベスト8",[2]点数換算表!$E$8,[2]点数換算表!$F$8)))))</f>
        <v>0</v>
      </c>
      <c r="V23" s="12" t="s">
        <v>9</v>
      </c>
      <c r="W23" s="23">
        <f>IF(V23="",0,IF(V23="優勝",[2]点数換算表!$B$13,IF(V23="準優勝",[2]点数換算表!$C$13,IF(V23="ベスト4",[2]点数換算表!$D$13,[2]点数換算表!$E$13))))</f>
        <v>16</v>
      </c>
      <c r="X23" s="12" t="s">
        <v>8</v>
      </c>
      <c r="Y23" s="11">
        <f>IF(X23="",0,IF(X23="優勝",[2]点数換算表!$B$14,IF(X23="準優勝",[2]点数換算表!$C$14,IF(X23="ベスト4",[2]点数換算表!$D$14,[2]点数換算表!$E$14))))</f>
        <v>120</v>
      </c>
      <c r="Z23" s="12"/>
      <c r="AA23" s="11">
        <f>IF(Z23="",0,IF(Z23="優勝",[2]点数換算表!$B$15,IF(Z23="準優勝",[2]点数換算表!$C$15,IF(Z23="ベスト4",[2]点数換算表!$D$15,IF(Z23="ベスト8",[2]点数換算表!$E$15,IF(Z23="ベスト16",[2]点数換算表!$F$15,""))))))</f>
        <v>0</v>
      </c>
      <c r="AB23" s="12"/>
      <c r="AC23" s="11">
        <f>IF(AB23="",0,IF(AB23="優勝",[2]点数換算表!$B$16,IF(AB23="準優勝",[2]点数換算表!$C$16,IF(AB23="ベスト4",[2]点数換算表!$D$16,IF(AB23="ベスト8",[2]点数換算表!$E$16,IF(AB23="ベスト16",[2]点数換算表!$F$16,IF(AB23="ベスト32",[2]点数換算表!$G$16,"")))))))</f>
        <v>0</v>
      </c>
      <c r="AD23" s="12"/>
      <c r="AE23" s="11">
        <f>IF(AD23="",0,IF(AD23="優勝",[2]点数換算表!$B$17,IF(AD23="準優勝",[2]点数換算表!$C$17,IF(AD23="ベスト4",[2]点数換算表!$D$17,IF(AD23="ベスト8",[2]点数換算表!$E$17,IF(AD23="ベスト16",[2]点数換算表!$F$17,IF(AD23="ベスト32",[2]点数換算表!$G$17,"")))))))</f>
        <v>0</v>
      </c>
      <c r="AF23" s="12"/>
      <c r="AG23" s="11">
        <f>IF(AF23="",0,IF(AF23="優勝",[2]点数換算表!$B$18,IF(AF23="準優勝",[2]点数換算表!$C$18,IF(AF23="ベスト4",[2]点数換算表!$D$18,IF(AF23="ベスト8",[2]点数換算表!$E$18,[2]点数換算表!$F$18)))))</f>
        <v>0</v>
      </c>
      <c r="AH23" s="12"/>
      <c r="AI23" s="11">
        <f>IF(AH23="",0,IF(AH23="優勝",[2]点数換算表!$B$19,IF(AH23="準優勝",[2]点数換算表!$C$19,IF(AH23="ベスト4",[2]点数換算表!$D$19,IF(AH23="ベスト8",[2]点数換算表!$E$19,[2]点数換算表!$F$19)))))</f>
        <v>0</v>
      </c>
      <c r="AJ23" s="13">
        <f t="shared" si="3"/>
        <v>0</v>
      </c>
      <c r="AK23" s="15"/>
      <c r="AL23" s="13">
        <f>IF(AK23="",0,IF(AK23="優勝",[10]現行XD用点数換算表!$B$16,IF(AK23="準優勝",[10]現行XD用点数換算表!$C$16,IF(AK23="ベスト4",[10]現行XD用点数換算表!$D$16,IF(AK23="ベスト8",[10]現行XD用点数換算表!$E$16,IF(AK23="ベスト16",[10]現行XD用点数換算表!$F$16,IF(AK23="ベスト32",[10]現行XD用点数換算表!$G$16,"")))))))</f>
        <v>0</v>
      </c>
      <c r="AM23" s="15"/>
      <c r="AN23" s="13">
        <f>IF(AM23="",0,IF(AM23="優勝",[10]現行XD用点数換算表!$B$17,IF(AM23="準優勝",[10]現行XD用点数換算表!$C$17,IF(AM23="ベスト4",[10]現行XD用点数換算表!$D$17,IF(AM23="ベスト8",[10]現行XD用点数換算表!$E$17,IF(AM23="ベスト16",[10]現行XD用点数換算表!$F$17,IF(AM23="ベスト32",[10]現行XD用点数換算表!$G$17,"")))))))</f>
        <v>0</v>
      </c>
    </row>
    <row r="24" spans="1:40">
      <c r="A24" s="13">
        <v>21</v>
      </c>
      <c r="B24" s="15" t="s">
        <v>811</v>
      </c>
      <c r="C24" s="15" t="s">
        <v>139</v>
      </c>
      <c r="D24" s="15">
        <v>1</v>
      </c>
      <c r="E24" s="16" t="s">
        <v>177</v>
      </c>
      <c r="F24" s="26" t="s">
        <v>539</v>
      </c>
      <c r="G24" s="11">
        <f t="shared" si="2"/>
        <v>120</v>
      </c>
      <c r="H24" s="12"/>
      <c r="I24" s="23">
        <f>IF(H24="",0,IF(H24="優勝",[2]点数換算表!$B$2,IF(H24="準優勝",[2]点数換算表!$C$2,IF(H24="ベスト4",[2]点数換算表!$D$2,[2]点数換算表!$E$2))))</f>
        <v>0</v>
      </c>
      <c r="J24" s="12"/>
      <c r="K24" s="11">
        <f>IF(J24="",0,IF(J24="優勝",[2]点数換算表!$B$3,IF(J24="準優勝",[2]点数換算表!$C$3,IF(J24="ベスト4",[2]点数換算表!$D$3,[2]点数換算表!$E$3))))</f>
        <v>0</v>
      </c>
      <c r="L24" s="12"/>
      <c r="M24" s="11">
        <f>IF(L24="",0,IF(L24="優勝",[2]点数換算表!$B$4,IF(L24="準優勝",[2]点数換算表!$C$4,IF(L24="ベスト4",[2]点数換算表!$D$4,IF(L24="ベスト8",[2]点数換算表!$E$4,IF(L24="ベスト16",[2]点数換算表!$F$4,""))))))</f>
        <v>0</v>
      </c>
      <c r="N24" s="12"/>
      <c r="O24" s="11">
        <f>IF(N24="",0,IF(N24="優勝",[2]点数換算表!$B$5,IF(N24="準優勝",[2]点数換算表!$C$5,IF(N24="ベスト4",[2]点数換算表!$D$5,IF(N24="ベスト8",[2]点数換算表!$E$5,IF(N24="ベスト16",[2]点数換算表!$F$5,IF(N24="ベスト32",[2]点数換算表!$G$5,"")))))))</f>
        <v>0</v>
      </c>
      <c r="P24" s="12"/>
      <c r="Q24" s="11">
        <f>IF(P24="",0,IF(P24="優勝",[2]点数換算表!$B$6,IF(P24="準優勝",[2]点数換算表!$C$6,IF(P24="ベスト4",[2]点数換算表!$D$6,IF(P24="ベスト8",[2]点数換算表!$E$6,IF(P24="ベスト16",[2]点数換算表!$F$6,IF(P24="ベスト32",[2]点数換算表!$G$6,"")))))))</f>
        <v>0</v>
      </c>
      <c r="R24" s="12"/>
      <c r="S24" s="11">
        <f>IF(R24="",0,IF(R24="優勝",[2]点数換算表!$B$7,IF(R24="準優勝",[2]点数換算表!$C$7,IF(R24="ベスト4",[2]点数換算表!$D$7,IF(R24="ベスト8",[2]点数換算表!$E$7,[2]点数換算表!$F$7)))))</f>
        <v>0</v>
      </c>
      <c r="T24" s="12"/>
      <c r="U24" s="11">
        <f>IF(T24="",0,IF(T24="優勝",[2]点数換算表!$B$8,IF(T24="準優勝",[2]点数換算表!$C$8,IF(T24="ベスト4",[2]点数換算表!$D$8,IF(T24="ベスト8",[2]点数換算表!$E$8,[2]点数換算表!$F$8)))))</f>
        <v>0</v>
      </c>
      <c r="V24" s="12" t="s">
        <v>9</v>
      </c>
      <c r="W24" s="23">
        <f>IF(V24="",0,IF(V24="優勝",[2]点数換算表!$B$13,IF(V24="準優勝",[2]点数換算表!$C$13,IF(V24="ベスト4",[2]点数換算表!$D$13,[2]点数換算表!$E$13))))</f>
        <v>16</v>
      </c>
      <c r="X24" s="12" t="s">
        <v>8</v>
      </c>
      <c r="Y24" s="11">
        <f>IF(X24="",0,IF(X24="優勝",[2]点数換算表!$B$14,IF(X24="準優勝",[2]点数換算表!$C$14,IF(X24="ベスト4",[2]点数換算表!$D$14,[2]点数換算表!$E$14))))</f>
        <v>120</v>
      </c>
      <c r="Z24" s="12"/>
      <c r="AA24" s="11">
        <f>IF(Z24="",0,IF(Z24="優勝",[2]点数換算表!$B$15,IF(Z24="準優勝",[2]点数換算表!$C$15,IF(Z24="ベスト4",[2]点数換算表!$D$15,IF(Z24="ベスト8",[2]点数換算表!$E$15,IF(Z24="ベスト16",[2]点数換算表!$F$15,""))))))</f>
        <v>0</v>
      </c>
      <c r="AB24" s="12"/>
      <c r="AC24" s="11">
        <f>IF(AB24="",0,IF(AB24="優勝",[2]点数換算表!$B$16,IF(AB24="準優勝",[2]点数換算表!$C$16,IF(AB24="ベスト4",[2]点数換算表!$D$16,IF(AB24="ベスト8",[2]点数換算表!$E$16,IF(AB24="ベスト16",[2]点数換算表!$F$16,IF(AB24="ベスト32",[2]点数換算表!$G$16,"")))))))</f>
        <v>0</v>
      </c>
      <c r="AD24" s="12"/>
      <c r="AE24" s="11">
        <f>IF(AD24="",0,IF(AD24="優勝",[2]点数換算表!$B$17,IF(AD24="準優勝",[2]点数換算表!$C$17,IF(AD24="ベスト4",[2]点数換算表!$D$17,IF(AD24="ベスト8",[2]点数換算表!$E$17,IF(AD24="ベスト16",[2]点数換算表!$F$17,IF(AD24="ベスト32",[2]点数換算表!$G$17,"")))))))</f>
        <v>0</v>
      </c>
      <c r="AF24" s="12"/>
      <c r="AG24" s="11">
        <f>IF(AF24="",0,IF(AF24="優勝",[2]点数換算表!$B$18,IF(AF24="準優勝",[2]点数換算表!$C$18,IF(AF24="ベスト4",[2]点数換算表!$D$18,IF(AF24="ベスト8",[2]点数換算表!$E$18,[2]点数換算表!$F$18)))))</f>
        <v>0</v>
      </c>
      <c r="AH24" s="12"/>
      <c r="AI24" s="11">
        <f>IF(AH24="",0,IF(AH24="優勝",[2]点数換算表!$B$19,IF(AH24="準優勝",[2]点数換算表!$C$19,IF(AH24="ベスト4",[2]点数換算表!$D$19,IF(AH24="ベスト8",[2]点数換算表!$E$19,[2]点数換算表!$F$19)))))</f>
        <v>0</v>
      </c>
      <c r="AJ24" s="13">
        <f t="shared" si="3"/>
        <v>0</v>
      </c>
      <c r="AK24" s="15"/>
      <c r="AL24" s="13">
        <f>IF(AK24="",0,IF(AK24="優勝",[10]現行XD用点数換算表!$B$16,IF(AK24="準優勝",[10]現行XD用点数換算表!$C$16,IF(AK24="ベスト4",[10]現行XD用点数換算表!$D$16,IF(AK24="ベスト8",[10]現行XD用点数換算表!$E$16,IF(AK24="ベスト16",[10]現行XD用点数換算表!$F$16,IF(AK24="ベスト32",[10]現行XD用点数換算表!$G$16,"")))))))</f>
        <v>0</v>
      </c>
      <c r="AM24" s="15"/>
      <c r="AN24" s="13">
        <f>IF(AM24="",0,IF(AM24="優勝",[10]現行XD用点数換算表!$B$17,IF(AM24="準優勝",[10]現行XD用点数換算表!$C$17,IF(AM24="ベスト4",[10]現行XD用点数換算表!$D$17,IF(AM24="ベスト8",[10]現行XD用点数換算表!$E$17,IF(AM24="ベスト16",[10]現行XD用点数換算表!$F$17,IF(AM24="ベスト32",[10]現行XD用点数換算表!$G$17,"")))))))</f>
        <v>0</v>
      </c>
    </row>
    <row r="25" spans="1:40">
      <c r="A25" s="13">
        <v>22</v>
      </c>
      <c r="B25" s="15" t="s">
        <v>822</v>
      </c>
      <c r="C25" s="15" t="s">
        <v>795</v>
      </c>
      <c r="D25" s="15">
        <v>2</v>
      </c>
      <c r="E25" s="16" t="s">
        <v>177</v>
      </c>
      <c r="F25" s="26" t="s">
        <v>539</v>
      </c>
      <c r="G25" s="11">
        <f t="shared" si="2"/>
        <v>100</v>
      </c>
      <c r="H25" s="12"/>
      <c r="I25" s="23">
        <f>IF(H25="",0,IF(H25="優勝",[2]点数換算表!$B$2,IF(H25="準優勝",[2]点数換算表!$C$2,IF(H25="ベスト4",[2]点数換算表!$D$2,[2]点数換算表!$E$2))))</f>
        <v>0</v>
      </c>
      <c r="J25" s="12"/>
      <c r="K25" s="11">
        <f>IF(J25="",0,IF(J25="優勝",[2]点数換算表!$B$3,IF(J25="準優勝",[2]点数換算表!$C$3,IF(J25="ベスト4",[2]点数換算表!$D$3,[2]点数換算表!$E$3))))</f>
        <v>0</v>
      </c>
      <c r="L25" s="12"/>
      <c r="M25" s="11">
        <f>IF(L25="",0,IF(L25="優勝",[2]点数換算表!$B$4,IF(L25="準優勝",[2]点数換算表!$C$4,IF(L25="ベスト4",[2]点数換算表!$D$4,IF(L25="ベスト8",[2]点数換算表!$E$4,IF(L25="ベスト16",[2]点数換算表!$F$4,""))))))</f>
        <v>0</v>
      </c>
      <c r="N25" s="12"/>
      <c r="O25" s="11">
        <f>IF(N25="",0,IF(N25="優勝",[2]点数換算表!$B$5,IF(N25="準優勝",[2]点数換算表!$C$5,IF(N25="ベスト4",[2]点数換算表!$D$5,IF(N25="ベスト8",[2]点数換算表!$E$5,IF(N25="ベスト16",[2]点数換算表!$F$5,IF(N25="ベスト32",[2]点数換算表!$G$5,"")))))))</f>
        <v>0</v>
      </c>
      <c r="P25" s="12" t="s">
        <v>135</v>
      </c>
      <c r="Q25" s="11">
        <f>IF(P25="",0,IF(P25="優勝",[2]点数換算表!$B$6,IF(P25="準優勝",[2]点数換算表!$C$6,IF(P25="ベスト4",[2]点数換算表!$D$6,IF(P25="ベスト8",[2]点数換算表!$E$6,IF(P25="ベスト16",[2]点数換算表!$F$6,IF(P25="ベスト32",[2]点数換算表!$G$6,"")))))))</f>
        <v>100</v>
      </c>
      <c r="R25" s="12"/>
      <c r="S25" s="11">
        <f>IF(R25="",0,IF(R25="優勝",[2]点数換算表!$B$7,IF(R25="準優勝",[2]点数換算表!$C$7,IF(R25="ベスト4",[2]点数換算表!$D$7,IF(R25="ベスト8",[2]点数換算表!$E$7,[2]点数換算表!$F$7)))))</f>
        <v>0</v>
      </c>
      <c r="T25" s="12"/>
      <c r="U25" s="11">
        <f>IF(T25="",0,IF(T25="優勝",[2]点数換算表!$B$8,IF(T25="準優勝",[2]点数換算表!$C$8,IF(T25="ベスト4",[2]点数換算表!$D$8,IF(T25="ベスト8",[2]点数換算表!$E$8,[2]点数換算表!$F$8)))))</f>
        <v>0</v>
      </c>
      <c r="V25" s="12"/>
      <c r="W25" s="23">
        <f>IF(V25="",0,IF(V25="優勝",[2]点数換算表!$B$13,IF(V25="準優勝",[2]点数換算表!$C$13,IF(V25="ベスト4",[2]点数換算表!$D$13,[2]点数換算表!$E$13))))</f>
        <v>0</v>
      </c>
      <c r="X25" s="12"/>
      <c r="Y25" s="11">
        <f>IF(X25="",0,IF(X25="優勝",[2]点数換算表!$B$14,IF(X25="準優勝",[2]点数換算表!$C$14,IF(X25="ベスト4",[2]点数換算表!$D$14,[2]点数換算表!$E$14))))</f>
        <v>0</v>
      </c>
      <c r="Z25" s="12"/>
      <c r="AA25" s="11">
        <f>IF(Z25="",0,IF(Z25="優勝",[2]点数換算表!$B$15,IF(Z25="準優勝",[2]点数換算表!$C$15,IF(Z25="ベスト4",[2]点数換算表!$D$15,IF(Z25="ベスト8",[2]点数換算表!$E$15,IF(Z25="ベスト16",[2]点数換算表!$F$15,""))))))</f>
        <v>0</v>
      </c>
      <c r="AB25" s="12"/>
      <c r="AC25" s="11">
        <f>IF(AB25="",0,IF(AB25="優勝",[2]点数換算表!$B$16,IF(AB25="準優勝",[2]点数換算表!$C$16,IF(AB25="ベスト4",[2]点数換算表!$D$16,IF(AB25="ベスト8",[2]点数換算表!$E$16,IF(AB25="ベスト16",[2]点数換算表!$F$16,IF(AB25="ベスト32",[2]点数換算表!$G$16,"")))))))</f>
        <v>0</v>
      </c>
      <c r="AD25" s="12"/>
      <c r="AE25" s="11">
        <f>IF(AD25="",0,IF(AD25="優勝",[2]点数換算表!$B$17,IF(AD25="準優勝",[2]点数換算表!$C$17,IF(AD25="ベスト4",[2]点数換算表!$D$17,IF(AD25="ベスト8",[2]点数換算表!$E$17,IF(AD25="ベスト16",[2]点数換算表!$F$17,IF(AD25="ベスト32",[2]点数換算表!$G$17,"")))))))</f>
        <v>0</v>
      </c>
      <c r="AF25" s="12"/>
      <c r="AG25" s="11">
        <f>IF(AF25="",0,IF(AF25="優勝",[2]点数換算表!$B$18,IF(AF25="準優勝",[2]点数換算表!$C$18,IF(AF25="ベスト4",[2]点数換算表!$D$18,IF(AF25="ベスト8",[2]点数換算表!$E$18,[2]点数換算表!$F$18)))))</f>
        <v>0</v>
      </c>
      <c r="AH25" s="12"/>
      <c r="AI25" s="11">
        <f>IF(AH25="",0,IF(AH25="優勝",[2]点数換算表!$B$19,IF(AH25="準優勝",[2]点数換算表!$C$19,IF(AH25="ベスト4",[2]点数換算表!$D$19,IF(AH25="ベスト8",[2]点数換算表!$E$19,[2]点数換算表!$F$19)))))</f>
        <v>0</v>
      </c>
      <c r="AJ25" s="13">
        <f t="shared" si="3"/>
        <v>0</v>
      </c>
      <c r="AK25" s="15"/>
      <c r="AL25" s="13">
        <f>IF(AK25="",0,IF(AK25="優勝",[10]現行XD用点数換算表!$B$16,IF(AK25="準優勝",[10]現行XD用点数換算表!$C$16,IF(AK25="ベスト4",[10]現行XD用点数換算表!$D$16,IF(AK25="ベスト8",[10]現行XD用点数換算表!$E$16,IF(AK25="ベスト16",[10]現行XD用点数換算表!$F$16,IF(AK25="ベスト32",[10]現行XD用点数換算表!$G$16,"")))))))</f>
        <v>0</v>
      </c>
      <c r="AM25" s="15"/>
      <c r="AN25" s="13">
        <f>IF(AM25="",0,IF(AM25="優勝",[10]現行XD用点数換算表!$B$17,IF(AM25="準優勝",[10]現行XD用点数換算表!$C$17,IF(AM25="ベスト4",[10]現行XD用点数換算表!$D$17,IF(AM25="ベスト8",[10]現行XD用点数換算表!$E$17,IF(AM25="ベスト16",[10]現行XD用点数換算表!$F$17,IF(AM25="ベスト32",[10]現行XD用点数換算表!$G$17,"")))))))</f>
        <v>0</v>
      </c>
    </row>
    <row r="26" spans="1:40">
      <c r="A26" s="13">
        <v>23</v>
      </c>
      <c r="B26" s="15" t="s">
        <v>857</v>
      </c>
      <c r="C26" s="15" t="s">
        <v>858</v>
      </c>
      <c r="D26" s="15"/>
      <c r="E26" s="16" t="s">
        <v>177</v>
      </c>
      <c r="F26" s="26" t="s">
        <v>539</v>
      </c>
      <c r="G26" s="11">
        <f t="shared" si="2"/>
        <v>100</v>
      </c>
      <c r="H26" s="12"/>
      <c r="I26" s="23">
        <f>IF(H26="",0,IF(H26="優勝",[2]点数換算表!$B$2,IF(H26="準優勝",[2]点数換算表!$C$2,IF(H26="ベスト4",[2]点数換算表!$D$2,[2]点数換算表!$E$2))))</f>
        <v>0</v>
      </c>
      <c r="J26" s="12"/>
      <c r="K26" s="11">
        <f>IF(J26="",0,IF(J26="優勝",[2]点数換算表!$B$3,IF(J26="準優勝",[2]点数換算表!$C$3,IF(J26="ベスト4",[2]点数換算表!$D$3,[2]点数換算表!$E$3))))</f>
        <v>0</v>
      </c>
      <c r="L26" s="12"/>
      <c r="M26" s="11">
        <f>IF(L26="",0,IF(L26="優勝",[2]点数換算表!$B$4,IF(L26="準優勝",[2]点数換算表!$C$4,IF(L26="ベスト4",[2]点数換算表!$D$4,IF(L26="ベスト8",[2]点数換算表!$E$4,IF(L26="ベスト16",[2]点数換算表!$F$4,""))))))</f>
        <v>0</v>
      </c>
      <c r="N26" s="12"/>
      <c r="O26" s="11">
        <f>IF(N26="",0,IF(N26="優勝",[2]点数換算表!$B$5,IF(N26="準優勝",[2]点数換算表!$C$5,IF(N26="ベスト4",[2]点数換算表!$D$5,IF(N26="ベスト8",[2]点数換算表!$E$5,IF(N26="ベスト16",[2]点数換算表!$F$5,IF(N26="ベスト32",[2]点数換算表!$G$5,"")))))))</f>
        <v>0</v>
      </c>
      <c r="P26" s="12" t="s">
        <v>135</v>
      </c>
      <c r="Q26" s="11">
        <f>IF(P26="",0,IF(P26="優勝",[2]点数換算表!$B$6,IF(P26="準優勝",[2]点数換算表!$C$6,IF(P26="ベスト4",[2]点数換算表!$D$6,IF(P26="ベスト8",[2]点数換算表!$E$6,IF(P26="ベスト16",[2]点数換算表!$F$6,IF(P26="ベスト32",[2]点数換算表!$G$6,"")))))))</f>
        <v>100</v>
      </c>
      <c r="R26" s="12"/>
      <c r="S26" s="11">
        <f>IF(R26="",0,IF(R26="優勝",[2]点数換算表!$B$7,IF(R26="準優勝",[2]点数換算表!$C$7,IF(R26="ベスト4",[2]点数換算表!$D$7,IF(R26="ベスト8",[2]点数換算表!$E$7,[2]点数換算表!$F$7)))))</f>
        <v>0</v>
      </c>
      <c r="T26" s="12"/>
      <c r="U26" s="11">
        <f>IF(T26="",0,IF(T26="優勝",[2]点数換算表!$B$8,IF(T26="準優勝",[2]点数換算表!$C$8,IF(T26="ベスト4",[2]点数換算表!$D$8,IF(T26="ベスト8",[2]点数換算表!$E$8,[2]点数換算表!$F$8)))))</f>
        <v>0</v>
      </c>
      <c r="V26" s="12"/>
      <c r="W26" s="23">
        <f>IF(V26="",0,IF(V26="優勝",[2]点数換算表!$B$13,IF(V26="準優勝",[2]点数換算表!$C$13,IF(V26="ベスト4",[2]点数換算表!$D$13,[2]点数換算表!$E$13))))</f>
        <v>0</v>
      </c>
      <c r="X26" s="12"/>
      <c r="Y26" s="11">
        <f>IF(X26="",0,IF(X26="優勝",[2]点数換算表!$B$14,IF(X26="準優勝",[2]点数換算表!$C$14,IF(X26="ベスト4",[2]点数換算表!$D$14,[2]点数換算表!$E$14))))</f>
        <v>0</v>
      </c>
      <c r="Z26" s="12"/>
      <c r="AA26" s="11">
        <f>IF(Z26="",0,IF(Z26="優勝",[2]点数換算表!$B$15,IF(Z26="準優勝",[2]点数換算表!$C$15,IF(Z26="ベスト4",[2]点数換算表!$D$15,IF(Z26="ベスト8",[2]点数換算表!$E$15,IF(Z26="ベスト16",[2]点数換算表!$F$15,""))))))</f>
        <v>0</v>
      </c>
      <c r="AB26" s="12"/>
      <c r="AC26" s="11">
        <f>IF(AB26="",0,IF(AB26="優勝",[2]点数換算表!$B$16,IF(AB26="準優勝",[2]点数換算表!$C$16,IF(AB26="ベスト4",[2]点数換算表!$D$16,IF(AB26="ベスト8",[2]点数換算表!$E$16,IF(AB26="ベスト16",[2]点数換算表!$F$16,IF(AB26="ベスト32",[2]点数換算表!$G$16,"")))))))</f>
        <v>0</v>
      </c>
      <c r="AD26" s="12"/>
      <c r="AE26" s="11">
        <f>IF(AD26="",0,IF(AD26="優勝",[2]点数換算表!$B$17,IF(AD26="準優勝",[2]点数換算表!$C$17,IF(AD26="ベスト4",[2]点数換算表!$D$17,IF(AD26="ベスト8",[2]点数換算表!$E$17,IF(AD26="ベスト16",[2]点数換算表!$F$17,IF(AD26="ベスト32",[2]点数換算表!$G$17,"")))))))</f>
        <v>0</v>
      </c>
      <c r="AF26" s="12"/>
      <c r="AG26" s="11">
        <f>IF(AF26="",0,IF(AF26="優勝",[2]点数換算表!$B$18,IF(AF26="準優勝",[2]点数換算表!$C$18,IF(AF26="ベスト4",[2]点数換算表!$D$18,IF(AF26="ベスト8",[2]点数換算表!$E$18,[2]点数換算表!$F$18)))))</f>
        <v>0</v>
      </c>
      <c r="AH26" s="12"/>
      <c r="AI26" s="11">
        <f>IF(AH26="",0,IF(AH26="優勝",[2]点数換算表!$B$19,IF(AH26="準優勝",[2]点数換算表!$C$19,IF(AH26="ベスト4",[2]点数換算表!$D$19,IF(AH26="ベスト8",[2]点数換算表!$E$19,[2]点数換算表!$F$19)))))</f>
        <v>0</v>
      </c>
      <c r="AJ26" s="13">
        <f t="shared" si="3"/>
        <v>0</v>
      </c>
      <c r="AK26" s="15"/>
      <c r="AL26" s="13">
        <f>IF(AK26="",0,IF(AK26="優勝",[9]現行XD用点数換算表!$B$16,IF(AK26="準優勝",[9]現行XD用点数換算表!$C$16,IF(AK26="ベスト4",[9]現行XD用点数換算表!$D$16,IF(AK26="ベスト8",[9]現行XD用点数換算表!$E$16,IF(AK26="ベスト16",[9]現行XD用点数換算表!$F$16,IF(AK26="ベスト32",[9]現行XD用点数換算表!$G$16,"")))))))</f>
        <v>0</v>
      </c>
      <c r="AM26" s="15"/>
      <c r="AN26" s="13">
        <f>IF(AM26="",0,IF(AM26="優勝",[9]現行XD用点数換算表!$B$17,IF(AM26="準優勝",[9]現行XD用点数換算表!$C$17,IF(AM26="ベスト4",[9]現行XD用点数換算表!$D$17,IF(AM26="ベスト8",[9]現行XD用点数換算表!$E$17,IF(AM26="ベスト16",[9]現行XD用点数換算表!$F$17,IF(AM26="ベスト32",[9]現行XD用点数換算表!$G$17,"")))))))</f>
        <v>0</v>
      </c>
    </row>
    <row r="27" spans="1:40">
      <c r="A27" s="13">
        <v>24</v>
      </c>
      <c r="B27" s="15" t="s">
        <v>859</v>
      </c>
      <c r="C27" s="15" t="s">
        <v>860</v>
      </c>
      <c r="D27" s="15">
        <v>2</v>
      </c>
      <c r="E27" s="52" t="s">
        <v>792</v>
      </c>
      <c r="F27" s="53" t="s">
        <v>793</v>
      </c>
      <c r="G27" s="11">
        <f t="shared" si="2"/>
        <v>100</v>
      </c>
      <c r="H27" s="12"/>
      <c r="I27" s="23">
        <f>IF(H27="",0,IF(H27="優勝",[2]点数換算表!$B$2,IF(H27="準優勝",[2]点数換算表!$C$2,IF(H27="ベスト4",[2]点数換算表!$D$2,[2]点数換算表!$E$2))))</f>
        <v>0</v>
      </c>
      <c r="J27" s="12"/>
      <c r="K27" s="11">
        <f>IF(J27="",0,IF(J27="優勝",[2]点数換算表!$B$3,IF(J27="準優勝",[2]点数換算表!$C$3,IF(J27="ベスト4",[2]点数換算表!$D$3,[2]点数換算表!$E$3))))</f>
        <v>0</v>
      </c>
      <c r="L27" s="12"/>
      <c r="M27" s="11">
        <f>IF(L27="",0,IF(L27="優勝",[2]点数換算表!$B$4,IF(L27="準優勝",[2]点数換算表!$C$4,IF(L27="ベスト4",[2]点数換算表!$D$4,IF(L27="ベスト8",[2]点数換算表!$E$4,IF(L27="ベスト16",[2]点数換算表!$F$4,""))))))</f>
        <v>0</v>
      </c>
      <c r="N27" s="12"/>
      <c r="O27" s="11">
        <f>IF(N27="",0,IF(N27="優勝",[2]点数換算表!$B$5,IF(N27="準優勝",[2]点数換算表!$C$5,IF(N27="ベスト4",[2]点数換算表!$D$5,IF(N27="ベスト8",[2]点数換算表!$E$5,IF(N27="ベスト16",[2]点数換算表!$F$5,IF(N27="ベスト32",[2]点数換算表!$G$5,"")))))))</f>
        <v>0</v>
      </c>
      <c r="P27" s="12" t="s">
        <v>135</v>
      </c>
      <c r="Q27" s="11">
        <f>IF(P27="",0,IF(P27="優勝",[2]点数換算表!$B$6,IF(P27="準優勝",[2]点数換算表!$C$6,IF(P27="ベスト4",[2]点数換算表!$D$6,IF(P27="ベスト8",[2]点数換算表!$E$6,IF(P27="ベスト16",[2]点数換算表!$F$6,IF(P27="ベスト32",[2]点数換算表!$G$6,"")))))))</f>
        <v>100</v>
      </c>
      <c r="R27" s="12"/>
      <c r="S27" s="11">
        <f>IF(R27="",0,IF(R27="優勝",[2]点数換算表!$B$7,IF(R27="準優勝",[2]点数換算表!$C$7,IF(R27="ベスト4",[2]点数換算表!$D$7,IF(R27="ベスト8",[2]点数換算表!$E$7,[2]点数換算表!$F$7)))))</f>
        <v>0</v>
      </c>
      <c r="T27" s="12"/>
      <c r="U27" s="11">
        <f>IF(T27="",0,IF(T27="優勝",[2]点数換算表!$B$8,IF(T27="準優勝",[2]点数換算表!$C$8,IF(T27="ベスト4",[2]点数換算表!$D$8,IF(T27="ベスト8",[2]点数換算表!$E$8,[2]点数換算表!$F$8)))))</f>
        <v>0</v>
      </c>
      <c r="V27" s="12"/>
      <c r="W27" s="23">
        <f>IF(V27="",0,IF(V27="優勝",[2]点数換算表!$B$13,IF(V27="準優勝",[2]点数換算表!$C$13,IF(V27="ベスト4",[2]点数換算表!$D$13,[2]点数換算表!$E$13))))</f>
        <v>0</v>
      </c>
      <c r="X27" s="12"/>
      <c r="Y27" s="11">
        <f>IF(X27="",0,IF(X27="優勝",[2]点数換算表!$B$14,IF(X27="準優勝",[2]点数換算表!$C$14,IF(X27="ベスト4",[2]点数換算表!$D$14,[2]点数換算表!$E$14))))</f>
        <v>0</v>
      </c>
      <c r="Z27" s="12"/>
      <c r="AA27" s="11">
        <f>IF(Z27="",0,IF(Z27="優勝",[2]点数換算表!$B$15,IF(Z27="準優勝",[2]点数換算表!$C$15,IF(Z27="ベスト4",[2]点数換算表!$D$15,IF(Z27="ベスト8",[2]点数換算表!$E$15,IF(Z27="ベスト16",[2]点数換算表!$F$15,""))))))</f>
        <v>0</v>
      </c>
      <c r="AB27" s="12"/>
      <c r="AC27" s="11">
        <f>IF(AB27="",0,IF(AB27="優勝",[2]点数換算表!$B$16,IF(AB27="準優勝",[2]点数換算表!$C$16,IF(AB27="ベスト4",[2]点数換算表!$D$16,IF(AB27="ベスト8",[2]点数換算表!$E$16,IF(AB27="ベスト16",[2]点数換算表!$F$16,IF(AB27="ベスト32",[2]点数換算表!$G$16,"")))))))</f>
        <v>0</v>
      </c>
      <c r="AD27" s="12"/>
      <c r="AE27" s="11">
        <f>IF(AD27="",0,IF(AD27="優勝",[2]点数換算表!$B$17,IF(AD27="準優勝",[2]点数換算表!$C$17,IF(AD27="ベスト4",[2]点数換算表!$D$17,IF(AD27="ベスト8",[2]点数換算表!$E$17,IF(AD27="ベスト16",[2]点数換算表!$F$17,IF(AD27="ベスト32",[2]点数換算表!$G$17,"")))))))</f>
        <v>0</v>
      </c>
      <c r="AF27" s="12"/>
      <c r="AG27" s="11">
        <f>IF(AF27="",0,IF(AF27="優勝",[2]点数換算表!$B$18,IF(AF27="準優勝",[2]点数換算表!$C$18,IF(AF27="ベスト4",[2]点数換算表!$D$18,IF(AF27="ベスト8",[2]点数換算表!$E$18,[2]点数換算表!$F$18)))))</f>
        <v>0</v>
      </c>
      <c r="AH27" s="12"/>
      <c r="AI27" s="11">
        <f>IF(AH27="",0,IF(AH27="優勝",[2]点数換算表!$B$19,IF(AH27="準優勝",[2]点数換算表!$C$19,IF(AH27="ベスト4",[2]点数換算表!$D$19,IF(AH27="ベスト8",[2]点数換算表!$E$19,[2]点数換算表!$F$19)))))</f>
        <v>0</v>
      </c>
      <c r="AJ27" s="13">
        <f t="shared" si="3"/>
        <v>0</v>
      </c>
      <c r="AK27" s="15"/>
      <c r="AL27" s="13">
        <f>IF(AK27="",0,IF(AK27="優勝",[9]現行XD用点数換算表!$B$16,IF(AK27="準優勝",[9]現行XD用点数換算表!$C$16,IF(AK27="ベスト4",[9]現行XD用点数換算表!$D$16,IF(AK27="ベスト8",[9]現行XD用点数換算表!$E$16,IF(AK27="ベスト16",[9]現行XD用点数換算表!$F$16,IF(AK27="ベスト32",[9]現行XD用点数換算表!$G$16,"")))))))</f>
        <v>0</v>
      </c>
      <c r="AM27" s="15"/>
      <c r="AN27" s="13">
        <f>IF(AM27="",0,IF(AM27="優勝",[9]現行XD用点数換算表!$B$17,IF(AM27="準優勝",[9]現行XD用点数換算表!$C$17,IF(AM27="ベスト4",[9]現行XD用点数換算表!$D$17,IF(AM27="ベスト8",[9]現行XD用点数換算表!$E$17,IF(AM27="ベスト16",[9]現行XD用点数換算表!$F$17,IF(AM27="ベスト32",[9]現行XD用点数換算表!$G$17,"")))))))</f>
        <v>0</v>
      </c>
    </row>
    <row r="28" spans="1:40">
      <c r="A28" s="13">
        <v>25</v>
      </c>
      <c r="B28" s="12" t="s">
        <v>216</v>
      </c>
      <c r="C28" s="12" t="s">
        <v>186</v>
      </c>
      <c r="D28" s="12">
        <v>2</v>
      </c>
      <c r="E28" s="52" t="s">
        <v>792</v>
      </c>
      <c r="F28" s="53" t="s">
        <v>793</v>
      </c>
      <c r="G28" s="11">
        <f t="shared" si="2"/>
        <v>100</v>
      </c>
      <c r="H28" s="12"/>
      <c r="I28" s="23">
        <f>IF(H28="",0,IF(H28="優勝",[2]点数換算表!$B$2,IF(H28="準優勝",[2]点数換算表!$C$2,IF(H28="ベスト4",[2]点数換算表!$D$2,[2]点数換算表!$E$2))))</f>
        <v>0</v>
      </c>
      <c r="J28" s="12"/>
      <c r="K28" s="11">
        <f>IF(J28="",0,IF(J28="優勝",[2]点数換算表!$B$3,IF(J28="準優勝",[2]点数換算表!$C$3,IF(J28="ベスト4",[2]点数換算表!$D$3,[2]点数換算表!$E$3))))</f>
        <v>0</v>
      </c>
      <c r="L28" s="12"/>
      <c r="M28" s="11">
        <f>IF(L28="",0,IF(L28="優勝",[2]点数換算表!$B$4,IF(L28="準優勝",[2]点数換算表!$C$4,IF(L28="ベスト4",[2]点数換算表!$D$4,IF(L28="ベスト8",[2]点数換算表!$E$4,IF(L28="ベスト16",[2]点数換算表!$F$4,""))))))</f>
        <v>0</v>
      </c>
      <c r="N28" s="12"/>
      <c r="O28" s="11">
        <f>IF(N28="",0,IF(N28="優勝",[2]点数換算表!$B$5,IF(N28="準優勝",[2]点数換算表!$C$5,IF(N28="ベスト4",[2]点数換算表!$D$5,IF(N28="ベスト8",[2]点数換算表!$E$5,IF(N28="ベスト16",[2]点数換算表!$F$5,IF(N28="ベスト32",[2]点数換算表!$G$5,"")))))))</f>
        <v>0</v>
      </c>
      <c r="P28" s="12" t="s">
        <v>135</v>
      </c>
      <c r="Q28" s="11">
        <f>IF(P28="",0,IF(P28="優勝",[2]点数換算表!$B$6,IF(P28="準優勝",[2]点数換算表!$C$6,IF(P28="ベスト4",[2]点数換算表!$D$6,IF(P28="ベスト8",[2]点数換算表!$E$6,IF(P28="ベスト16",[2]点数換算表!$F$6,IF(P28="ベスト32",[2]点数換算表!$G$6,"")))))))</f>
        <v>100</v>
      </c>
      <c r="R28" s="12"/>
      <c r="S28" s="11">
        <f>IF(R28="",0,IF(R28="優勝",[2]点数換算表!$B$7,IF(R28="準優勝",[2]点数換算表!$C$7,IF(R28="ベスト4",[2]点数換算表!$D$7,IF(R28="ベスト8",[2]点数換算表!$E$7,[2]点数換算表!$F$7)))))</f>
        <v>0</v>
      </c>
      <c r="T28" s="12"/>
      <c r="U28" s="11">
        <f>IF(T28="",0,IF(T28="優勝",[2]点数換算表!$B$8,IF(T28="準優勝",[2]点数換算表!$C$8,IF(T28="ベスト4",[2]点数換算表!$D$8,IF(T28="ベスト8",[2]点数換算表!$E$8,[2]点数換算表!$F$8)))))</f>
        <v>0</v>
      </c>
      <c r="V28" s="12"/>
      <c r="W28" s="23">
        <f>IF(V28="",0,IF(V28="優勝",[2]点数換算表!$B$13,IF(V28="準優勝",[2]点数換算表!$C$13,IF(V28="ベスト4",[2]点数換算表!$D$13,[2]点数換算表!$E$13))))</f>
        <v>0</v>
      </c>
      <c r="X28" s="12"/>
      <c r="Y28" s="11">
        <f>IF(X28="",0,IF(X28="優勝",[2]点数換算表!$B$14,IF(X28="準優勝",[2]点数換算表!$C$14,IF(X28="ベスト4",[2]点数換算表!$D$14,[2]点数換算表!$E$14))))</f>
        <v>0</v>
      </c>
      <c r="Z28" s="12"/>
      <c r="AA28" s="11">
        <f>IF(Z28="",0,IF(Z28="優勝",[2]点数換算表!$B$15,IF(Z28="準優勝",[2]点数換算表!$C$15,IF(Z28="ベスト4",[2]点数換算表!$D$15,IF(Z28="ベスト8",[2]点数換算表!$E$15,IF(Z28="ベスト16",[2]点数換算表!$F$15,""))))))</f>
        <v>0</v>
      </c>
      <c r="AB28" s="12"/>
      <c r="AC28" s="11">
        <f>IF(AB28="",0,IF(AB28="優勝",[2]点数換算表!$B$16,IF(AB28="準優勝",[2]点数換算表!$C$16,IF(AB28="ベスト4",[2]点数換算表!$D$16,IF(AB28="ベスト8",[2]点数換算表!$E$16,IF(AB28="ベスト16",[2]点数換算表!$F$16,IF(AB28="ベスト32",[2]点数換算表!$G$16,"")))))))</f>
        <v>0</v>
      </c>
      <c r="AD28" s="12"/>
      <c r="AE28" s="11">
        <f>IF(AD28="",0,IF(AD28="優勝",[2]点数換算表!$B$17,IF(AD28="準優勝",[2]点数換算表!$C$17,IF(AD28="ベスト4",[2]点数換算表!$D$17,IF(AD28="ベスト8",[2]点数換算表!$E$17,IF(AD28="ベスト16",[2]点数換算表!$F$17,IF(AD28="ベスト32",[2]点数換算表!$G$17,"")))))))</f>
        <v>0</v>
      </c>
      <c r="AF28" s="12"/>
      <c r="AG28" s="11">
        <f>IF(AF28="",0,IF(AF28="優勝",[2]点数換算表!$B$18,IF(AF28="準優勝",[2]点数換算表!$C$18,IF(AF28="ベスト4",[2]点数換算表!$D$18,IF(AF28="ベスト8",[2]点数換算表!$E$18,[2]点数換算表!$F$18)))))</f>
        <v>0</v>
      </c>
      <c r="AH28" s="12"/>
      <c r="AI28" s="11">
        <f>IF(AH28="",0,IF(AH28="優勝",[2]点数換算表!$B$19,IF(AH28="準優勝",[2]点数換算表!$C$19,IF(AH28="ベスト4",[2]点数換算表!$D$19,IF(AH28="ベスト8",[2]点数換算表!$E$19,[2]点数換算表!$F$19)))))</f>
        <v>0</v>
      </c>
      <c r="AJ28" s="13">
        <f t="shared" si="3"/>
        <v>0</v>
      </c>
      <c r="AK28" s="15"/>
      <c r="AL28" s="13">
        <f>IF(AK28="",0,IF(AK28="優勝",[9]現行XD用点数換算表!$B$16,IF(AK28="準優勝",[9]現行XD用点数換算表!$C$16,IF(AK28="ベスト4",[9]現行XD用点数換算表!$D$16,IF(AK28="ベスト8",[9]現行XD用点数換算表!$E$16,IF(AK28="ベスト16",[9]現行XD用点数換算表!$F$16,IF(AK28="ベスト32",[9]現行XD用点数換算表!$G$16,"")))))))</f>
        <v>0</v>
      </c>
      <c r="AM28" s="15"/>
      <c r="AN28" s="13">
        <f>IF(AM28="",0,IF(AM28="優勝",[9]現行XD用点数換算表!$B$17,IF(AM28="準優勝",[9]現行XD用点数換算表!$C$17,IF(AM28="ベスト4",[9]現行XD用点数換算表!$D$17,IF(AM28="ベスト8",[9]現行XD用点数換算表!$E$17,IF(AM28="ベスト16",[9]現行XD用点数換算表!$F$17,IF(AM28="ベスト32",[9]現行XD用点数換算表!$G$17,"")))))))</f>
        <v>0</v>
      </c>
    </row>
    <row r="29" spans="1:40">
      <c r="A29" s="13">
        <v>26</v>
      </c>
      <c r="B29" s="12" t="s">
        <v>213</v>
      </c>
      <c r="C29" s="12" t="s">
        <v>181</v>
      </c>
      <c r="D29" s="12">
        <v>3</v>
      </c>
      <c r="E29" s="52" t="s">
        <v>792</v>
      </c>
      <c r="F29" s="53" t="s">
        <v>793</v>
      </c>
      <c r="G29" s="11">
        <f t="shared" si="2"/>
        <v>100</v>
      </c>
      <c r="H29" s="12"/>
      <c r="I29" s="23">
        <f>IF(H29="",0,IF(H29="優勝",[2]点数換算表!$B$2,IF(H29="準優勝",[2]点数換算表!$C$2,IF(H29="ベスト4",[2]点数換算表!$D$2,[2]点数換算表!$E$2))))</f>
        <v>0</v>
      </c>
      <c r="J29" s="12"/>
      <c r="K29" s="11">
        <f>IF(J29="",0,IF(J29="優勝",[2]点数換算表!$B$3,IF(J29="準優勝",[2]点数換算表!$C$3,IF(J29="ベスト4",[2]点数換算表!$D$3,[2]点数換算表!$E$3))))</f>
        <v>0</v>
      </c>
      <c r="L29" s="12"/>
      <c r="M29" s="11">
        <f>IF(L29="",0,IF(L29="優勝",[2]点数換算表!$B$4,IF(L29="準優勝",[2]点数換算表!$C$4,IF(L29="ベスト4",[2]点数換算表!$D$4,IF(L29="ベスト8",[2]点数換算表!$E$4,IF(L29="ベスト16",[2]点数換算表!$F$4,""))))))</f>
        <v>0</v>
      </c>
      <c r="N29" s="12"/>
      <c r="O29" s="11">
        <f>IF(N29="",0,IF(N29="優勝",[2]点数換算表!$B$5,IF(N29="準優勝",[2]点数換算表!$C$5,IF(N29="ベスト4",[2]点数換算表!$D$5,IF(N29="ベスト8",[2]点数換算表!$E$5,IF(N29="ベスト16",[2]点数換算表!$F$5,IF(N29="ベスト32",[2]点数換算表!$G$5,"")))))))</f>
        <v>0</v>
      </c>
      <c r="P29" s="12" t="s">
        <v>135</v>
      </c>
      <c r="Q29" s="11">
        <f>IF(P29="",0,IF(P29="優勝",[2]点数換算表!$B$6,IF(P29="準優勝",[2]点数換算表!$C$6,IF(P29="ベスト4",[2]点数換算表!$D$6,IF(P29="ベスト8",[2]点数換算表!$E$6,IF(P29="ベスト16",[2]点数換算表!$F$6,IF(P29="ベスト32",[2]点数換算表!$G$6,"")))))))</f>
        <v>100</v>
      </c>
      <c r="R29" s="12"/>
      <c r="S29" s="11">
        <f>IF(R29="",0,IF(R29="優勝",[2]点数換算表!$B$7,IF(R29="準優勝",[2]点数換算表!$C$7,IF(R29="ベスト4",[2]点数換算表!$D$7,IF(R29="ベスト8",[2]点数換算表!$E$7,[2]点数換算表!$F$7)))))</f>
        <v>0</v>
      </c>
      <c r="T29" s="12"/>
      <c r="U29" s="11">
        <f>IF(T29="",0,IF(T29="優勝",[2]点数換算表!$B$8,IF(T29="準優勝",[2]点数換算表!$C$8,IF(T29="ベスト4",[2]点数換算表!$D$8,IF(T29="ベスト8",[2]点数換算表!$E$8,[2]点数換算表!$F$8)))))</f>
        <v>0</v>
      </c>
      <c r="V29" s="12"/>
      <c r="W29" s="23">
        <f>IF(V29="",0,IF(V29="優勝",[2]点数換算表!$B$13,IF(V29="準優勝",[2]点数換算表!$C$13,IF(V29="ベスト4",[2]点数換算表!$D$13,[2]点数換算表!$E$13))))</f>
        <v>0</v>
      </c>
      <c r="X29" s="12"/>
      <c r="Y29" s="11">
        <f>IF(X29="",0,IF(X29="優勝",[2]点数換算表!$B$14,IF(X29="準優勝",[2]点数換算表!$C$14,IF(X29="ベスト4",[2]点数換算表!$D$14,[2]点数換算表!$E$14))))</f>
        <v>0</v>
      </c>
      <c r="Z29" s="12"/>
      <c r="AA29" s="11">
        <f>IF(Z29="",0,IF(Z29="優勝",[2]点数換算表!$B$15,IF(Z29="準優勝",[2]点数換算表!$C$15,IF(Z29="ベスト4",[2]点数換算表!$D$15,IF(Z29="ベスト8",[2]点数換算表!$E$15,IF(Z29="ベスト16",[2]点数換算表!$F$15,""))))))</f>
        <v>0</v>
      </c>
      <c r="AB29" s="12"/>
      <c r="AC29" s="11">
        <f>IF(AB29="",0,IF(AB29="優勝",[2]点数換算表!$B$16,IF(AB29="準優勝",[2]点数換算表!$C$16,IF(AB29="ベスト4",[2]点数換算表!$D$16,IF(AB29="ベスト8",[2]点数換算表!$E$16,IF(AB29="ベスト16",[2]点数換算表!$F$16,IF(AB29="ベスト32",[2]点数換算表!$G$16,"")))))))</f>
        <v>0</v>
      </c>
      <c r="AD29" s="12"/>
      <c r="AE29" s="11">
        <f>IF(AD29="",0,IF(AD29="優勝",[2]点数換算表!$B$17,IF(AD29="準優勝",[2]点数換算表!$C$17,IF(AD29="ベスト4",[2]点数換算表!$D$17,IF(AD29="ベスト8",[2]点数換算表!$E$17,IF(AD29="ベスト16",[2]点数換算表!$F$17,IF(AD29="ベスト32",[2]点数換算表!$G$17,"")))))))</f>
        <v>0</v>
      </c>
      <c r="AF29" s="12"/>
      <c r="AG29" s="11">
        <f>IF(AF29="",0,IF(AF29="優勝",[2]点数換算表!$B$18,IF(AF29="準優勝",[2]点数換算表!$C$18,IF(AF29="ベスト4",[2]点数換算表!$D$18,IF(AF29="ベスト8",[2]点数換算表!$E$18,[2]点数換算表!$F$18)))))</f>
        <v>0</v>
      </c>
      <c r="AH29" s="12"/>
      <c r="AI29" s="11">
        <f>IF(AH29="",0,IF(AH29="優勝",[2]点数換算表!$B$19,IF(AH29="準優勝",[2]点数換算表!$C$19,IF(AH29="ベスト4",[2]点数換算表!$D$19,IF(AH29="ベスト8",[2]点数換算表!$E$19,[2]点数換算表!$F$19)))))</f>
        <v>0</v>
      </c>
      <c r="AJ29" s="13">
        <f t="shared" si="3"/>
        <v>0</v>
      </c>
      <c r="AK29" s="15"/>
      <c r="AL29" s="13">
        <f>IF(AK29="",0,IF(AK29="優勝",[9]現行XD用点数換算表!$B$16,IF(AK29="準優勝",[9]現行XD用点数換算表!$C$16,IF(AK29="ベスト4",[9]現行XD用点数換算表!$D$16,IF(AK29="ベスト8",[9]現行XD用点数換算表!$E$16,IF(AK29="ベスト16",[9]現行XD用点数換算表!$F$16,IF(AK29="ベスト32",[9]現行XD用点数換算表!$G$16,"")))))))</f>
        <v>0</v>
      </c>
      <c r="AM29" s="15"/>
      <c r="AN29" s="13">
        <f>IF(AM29="",0,IF(AM29="優勝",[9]現行XD用点数換算表!$B$17,IF(AM29="準優勝",[9]現行XD用点数換算表!$C$17,IF(AM29="ベスト4",[9]現行XD用点数換算表!$D$17,IF(AM29="ベスト8",[9]現行XD用点数換算表!$E$17,IF(AM29="ベスト16",[9]現行XD用点数換算表!$F$17,IF(AM29="ベスト32",[9]現行XD用点数換算表!$G$17,"")))))))</f>
        <v>0</v>
      </c>
    </row>
    <row r="30" spans="1:40">
      <c r="A30" s="13">
        <v>27</v>
      </c>
      <c r="B30" s="12" t="s">
        <v>224</v>
      </c>
      <c r="C30" s="12" t="s">
        <v>178</v>
      </c>
      <c r="D30" s="12">
        <v>2</v>
      </c>
      <c r="E30" s="52" t="s">
        <v>792</v>
      </c>
      <c r="F30" s="53" t="s">
        <v>793</v>
      </c>
      <c r="G30" s="11">
        <f t="shared" si="2"/>
        <v>100</v>
      </c>
      <c r="H30" s="12"/>
      <c r="I30" s="23">
        <f>IF(H30="",0,IF(H30="優勝",[2]点数換算表!$B$2,IF(H30="準優勝",[2]点数換算表!$C$2,IF(H30="ベスト4",[2]点数換算表!$D$2,[2]点数換算表!$E$2))))</f>
        <v>0</v>
      </c>
      <c r="J30" s="12"/>
      <c r="K30" s="11">
        <f>IF(J30="",0,IF(J30="優勝",[2]点数換算表!$B$3,IF(J30="準優勝",[2]点数換算表!$C$3,IF(J30="ベスト4",[2]点数換算表!$D$3,[2]点数換算表!$E$3))))</f>
        <v>0</v>
      </c>
      <c r="L30" s="12"/>
      <c r="M30" s="11">
        <f>IF(L30="",0,IF(L30="優勝",[2]点数換算表!$B$4,IF(L30="準優勝",[2]点数換算表!$C$4,IF(L30="ベスト4",[2]点数換算表!$D$4,IF(L30="ベスト8",[2]点数換算表!$E$4,IF(L30="ベスト16",[2]点数換算表!$F$4,""))))))</f>
        <v>0</v>
      </c>
      <c r="N30" s="12"/>
      <c r="O30" s="11">
        <f>IF(N30="",0,IF(N30="優勝",[2]点数換算表!$B$5,IF(N30="準優勝",[2]点数換算表!$C$5,IF(N30="ベスト4",[2]点数換算表!$D$5,IF(N30="ベスト8",[2]点数換算表!$E$5,IF(N30="ベスト16",[2]点数換算表!$F$5,IF(N30="ベスト32",[2]点数換算表!$G$5,"")))))))</f>
        <v>0</v>
      </c>
      <c r="P30" s="12" t="s">
        <v>135</v>
      </c>
      <c r="Q30" s="11">
        <f>IF(P30="",0,IF(P30="優勝",[2]点数換算表!$B$6,IF(P30="準優勝",[2]点数換算表!$C$6,IF(P30="ベスト4",[2]点数換算表!$D$6,IF(P30="ベスト8",[2]点数換算表!$E$6,IF(P30="ベスト16",[2]点数換算表!$F$6,IF(P30="ベスト32",[2]点数換算表!$G$6,"")))))))</f>
        <v>100</v>
      </c>
      <c r="R30" s="12"/>
      <c r="S30" s="11">
        <f>IF(R30="",0,IF(R30="優勝",[2]点数換算表!$B$7,IF(R30="準優勝",[2]点数換算表!$C$7,IF(R30="ベスト4",[2]点数換算表!$D$7,IF(R30="ベスト8",[2]点数換算表!$E$7,[2]点数換算表!$F$7)))))</f>
        <v>0</v>
      </c>
      <c r="T30" s="12"/>
      <c r="U30" s="11">
        <f>IF(T30="",0,IF(T30="優勝",[2]点数換算表!$B$8,IF(T30="準優勝",[2]点数換算表!$C$8,IF(T30="ベスト4",[2]点数換算表!$D$8,IF(T30="ベスト8",[2]点数換算表!$E$8,[2]点数換算表!$F$8)))))</f>
        <v>0</v>
      </c>
      <c r="V30" s="12"/>
      <c r="W30" s="23">
        <f>IF(V30="",0,IF(V30="優勝",[2]点数換算表!$B$13,IF(V30="準優勝",[2]点数換算表!$C$13,IF(V30="ベスト4",[2]点数換算表!$D$13,[2]点数換算表!$E$13))))</f>
        <v>0</v>
      </c>
      <c r="X30" s="12"/>
      <c r="Y30" s="11">
        <f>IF(X30="",0,IF(X30="優勝",[2]点数換算表!$B$14,IF(X30="準優勝",[2]点数換算表!$C$14,IF(X30="ベスト4",[2]点数換算表!$D$14,[2]点数換算表!$E$14))))</f>
        <v>0</v>
      </c>
      <c r="Z30" s="12"/>
      <c r="AA30" s="11">
        <f>IF(Z30="",0,IF(Z30="優勝",[2]点数換算表!$B$15,IF(Z30="準優勝",[2]点数換算表!$C$15,IF(Z30="ベスト4",[2]点数換算表!$D$15,IF(Z30="ベスト8",[2]点数換算表!$E$15,IF(Z30="ベスト16",[2]点数換算表!$F$15,""))))))</f>
        <v>0</v>
      </c>
      <c r="AB30" s="12"/>
      <c r="AC30" s="11">
        <f>IF(AB30="",0,IF(AB30="優勝",[2]点数換算表!$B$16,IF(AB30="準優勝",[2]点数換算表!$C$16,IF(AB30="ベスト4",[2]点数換算表!$D$16,IF(AB30="ベスト8",[2]点数換算表!$E$16,IF(AB30="ベスト16",[2]点数換算表!$F$16,IF(AB30="ベスト32",[2]点数換算表!$G$16,"")))))))</f>
        <v>0</v>
      </c>
      <c r="AD30" s="12"/>
      <c r="AE30" s="11">
        <f>IF(AD30="",0,IF(AD30="優勝",[2]点数換算表!$B$17,IF(AD30="準優勝",[2]点数換算表!$C$17,IF(AD30="ベスト4",[2]点数換算表!$D$17,IF(AD30="ベスト8",[2]点数換算表!$E$17,IF(AD30="ベスト16",[2]点数換算表!$F$17,IF(AD30="ベスト32",[2]点数換算表!$G$17,"")))))))</f>
        <v>0</v>
      </c>
      <c r="AF30" s="12"/>
      <c r="AG30" s="11">
        <f>IF(AF30="",0,IF(AF30="優勝",[2]点数換算表!$B$18,IF(AF30="準優勝",[2]点数換算表!$C$18,IF(AF30="ベスト4",[2]点数換算表!$D$18,IF(AF30="ベスト8",[2]点数換算表!$E$18,[2]点数換算表!$F$18)))))</f>
        <v>0</v>
      </c>
      <c r="AH30" s="12"/>
      <c r="AI30" s="11">
        <f>IF(AH30="",0,IF(AH30="優勝",[2]点数換算表!$B$19,IF(AH30="準優勝",[2]点数換算表!$C$19,IF(AH30="ベスト4",[2]点数換算表!$D$19,IF(AH30="ベスト8",[2]点数換算表!$E$19,[2]点数換算表!$F$19)))))</f>
        <v>0</v>
      </c>
      <c r="AJ30" s="13">
        <f t="shared" si="3"/>
        <v>0</v>
      </c>
      <c r="AK30" s="15"/>
      <c r="AL30" s="13">
        <f>IF(AK30="",0,IF(AK30="優勝",[9]現行XD用点数換算表!$B$16,IF(AK30="準優勝",[9]現行XD用点数換算表!$C$16,IF(AK30="ベスト4",[9]現行XD用点数換算表!$D$16,IF(AK30="ベスト8",[9]現行XD用点数換算表!$E$16,IF(AK30="ベスト16",[9]現行XD用点数換算表!$F$16,IF(AK30="ベスト32",[9]現行XD用点数換算表!$G$16,"")))))))</f>
        <v>0</v>
      </c>
      <c r="AM30" s="15"/>
      <c r="AN30" s="13">
        <f>IF(AM30="",0,IF(AM30="優勝",[9]現行XD用点数換算表!$B$17,IF(AM30="準優勝",[9]現行XD用点数換算表!$C$17,IF(AM30="ベスト4",[9]現行XD用点数換算表!$D$17,IF(AM30="ベスト8",[9]現行XD用点数換算表!$E$17,IF(AM30="ベスト16",[9]現行XD用点数換算表!$F$17,IF(AM30="ベスト32",[9]現行XD用点数換算表!$G$17,"")))))))</f>
        <v>0</v>
      </c>
    </row>
    <row r="31" spans="1:40">
      <c r="A31" s="13">
        <v>28</v>
      </c>
      <c r="B31" s="15" t="s">
        <v>815</v>
      </c>
      <c r="C31" s="15" t="s">
        <v>536</v>
      </c>
      <c r="D31" s="15">
        <v>1</v>
      </c>
      <c r="E31" s="16" t="s">
        <v>177</v>
      </c>
      <c r="F31" s="26" t="s">
        <v>539</v>
      </c>
      <c r="G31" s="11">
        <f t="shared" si="2"/>
        <v>80</v>
      </c>
      <c r="H31" s="12"/>
      <c r="I31" s="23">
        <f>IF(H31="",0,IF(H31="優勝",[2]点数換算表!$B$2,IF(H31="準優勝",[2]点数換算表!$C$2,IF(H31="ベスト4",[2]点数換算表!$D$2,[2]点数換算表!$E$2))))</f>
        <v>0</v>
      </c>
      <c r="J31" s="12"/>
      <c r="K31" s="11">
        <f>IF(J31="",0,IF(J31="優勝",[2]点数換算表!$B$3,IF(J31="準優勝",[2]点数換算表!$C$3,IF(J31="ベスト4",[2]点数換算表!$D$3,[2]点数換算表!$E$3))))</f>
        <v>0</v>
      </c>
      <c r="L31" s="12"/>
      <c r="M31" s="11">
        <f>IF(L31="",0,IF(L31="優勝",[2]点数換算表!$B$4,IF(L31="準優勝",[2]点数換算表!$C$4,IF(L31="ベスト4",[2]点数換算表!$D$4,IF(L31="ベスト8",[2]点数換算表!$E$4,IF(L31="ベスト16",[2]点数換算表!$F$4,""))))))</f>
        <v>0</v>
      </c>
      <c r="N31" s="12"/>
      <c r="O31" s="11">
        <f>IF(N31="",0,IF(N31="優勝",[2]点数換算表!$B$5,IF(N31="準優勝",[2]点数換算表!$C$5,IF(N31="ベスト4",[2]点数換算表!$D$5,IF(N31="ベスト8",[2]点数換算表!$E$5,IF(N31="ベスト16",[2]点数換算表!$F$5,IF(N31="ベスト32",[2]点数換算表!$G$5,"")))))))</f>
        <v>0</v>
      </c>
      <c r="P31" s="12"/>
      <c r="Q31" s="11">
        <f>IF(P31="",0,IF(P31="優勝",[2]点数換算表!$B$6,IF(P31="準優勝",[2]点数換算表!$C$6,IF(P31="ベスト4",[2]点数換算表!$D$6,IF(P31="ベスト8",[2]点数換算表!$E$6,IF(P31="ベスト16",[2]点数換算表!$F$6,IF(P31="ベスト32",[2]点数換算表!$G$6,"")))))))</f>
        <v>0</v>
      </c>
      <c r="R31" s="12"/>
      <c r="S31" s="11">
        <f>IF(R31="",0,IF(R31="優勝",[2]点数換算表!$B$7,IF(R31="準優勝",[2]点数換算表!$C$7,IF(R31="ベスト4",[2]点数換算表!$D$7,IF(R31="ベスト8",[2]点数換算表!$E$7,[2]点数換算表!$F$7)))))</f>
        <v>0</v>
      </c>
      <c r="T31" s="12"/>
      <c r="U31" s="11">
        <f>IF(T31="",0,IF(T31="優勝",[2]点数換算表!$B$8,IF(T31="準優勝",[2]点数換算表!$C$8,IF(T31="ベスト4",[2]点数換算表!$D$8,IF(T31="ベスト8",[2]点数換算表!$E$8,[2]点数換算表!$F$8)))))</f>
        <v>0</v>
      </c>
      <c r="V31" s="12" t="s">
        <v>8</v>
      </c>
      <c r="W31" s="23">
        <f>IF(V31="",0,IF(V31="優勝",[2]点数換算表!$B$13,IF(V31="準優勝",[2]点数換算表!$C$13,IF(V31="ベスト4",[2]点数換算表!$D$13,[2]点数換算表!$E$13))))</f>
        <v>80</v>
      </c>
      <c r="X31" s="12" t="s">
        <v>6</v>
      </c>
      <c r="Y31" s="11">
        <f>IF(X31="",0,IF(X31="優勝",[2]点数換算表!$B$14,IF(X31="準優勝",[2]点数換算表!$C$14,IF(X31="ベスト4",[2]点数換算表!$D$14,[2]点数換算表!$E$14))))</f>
        <v>80</v>
      </c>
      <c r="Z31" s="12"/>
      <c r="AA31" s="11">
        <f>IF(Z31="",0,IF(Z31="優勝",[2]点数換算表!$B$15,IF(Z31="準優勝",[2]点数換算表!$C$15,IF(Z31="ベスト4",[2]点数換算表!$D$15,IF(Z31="ベスト8",[2]点数換算表!$E$15,IF(Z31="ベスト16",[2]点数換算表!$F$15,""))))))</f>
        <v>0</v>
      </c>
      <c r="AB31" s="12"/>
      <c r="AC31" s="11">
        <f>IF(AB31="",0,IF(AB31="優勝",[2]点数換算表!$B$16,IF(AB31="準優勝",[2]点数換算表!$C$16,IF(AB31="ベスト4",[2]点数換算表!$D$16,IF(AB31="ベスト8",[2]点数換算表!$E$16,IF(AB31="ベスト16",[2]点数換算表!$F$16,IF(AB31="ベスト32",[2]点数換算表!$G$16,"")))))))</f>
        <v>0</v>
      </c>
      <c r="AD31" s="12"/>
      <c r="AE31" s="11">
        <f>IF(AD31="",0,IF(AD31="優勝",[2]点数換算表!$B$17,IF(AD31="準優勝",[2]点数換算表!$C$17,IF(AD31="ベスト4",[2]点数換算表!$D$17,IF(AD31="ベスト8",[2]点数換算表!$E$17,IF(AD31="ベスト16",[2]点数換算表!$F$17,IF(AD31="ベスト32",[2]点数換算表!$G$17,"")))))))</f>
        <v>0</v>
      </c>
      <c r="AF31" s="12"/>
      <c r="AG31" s="11">
        <f>IF(AF31="",0,IF(AF31="優勝",[2]点数換算表!$B$18,IF(AF31="準優勝",[2]点数換算表!$C$18,IF(AF31="ベスト4",[2]点数換算表!$D$18,IF(AF31="ベスト8",[2]点数換算表!$E$18,[2]点数換算表!$F$18)))))</f>
        <v>0</v>
      </c>
      <c r="AH31" s="12"/>
      <c r="AI31" s="11">
        <f>IF(AH31="",0,IF(AH31="優勝",[2]点数換算表!$B$19,IF(AH31="準優勝",[2]点数換算表!$C$19,IF(AH31="ベスト4",[2]点数換算表!$D$19,IF(AH31="ベスト8",[2]点数換算表!$E$19,[2]点数換算表!$F$19)))))</f>
        <v>0</v>
      </c>
      <c r="AJ31" s="13">
        <f t="shared" si="3"/>
        <v>0</v>
      </c>
      <c r="AK31" s="15"/>
      <c r="AL31" s="13">
        <f>IF(AK31="",0,IF(AK31="優勝",[10]現行XD用点数換算表!$B$16,IF(AK31="準優勝",[10]現行XD用点数換算表!$C$16,IF(AK31="ベスト4",[10]現行XD用点数換算表!$D$16,IF(AK31="ベスト8",[10]現行XD用点数換算表!$E$16,IF(AK31="ベスト16",[10]現行XD用点数換算表!$F$16,IF(AK31="ベスト32",[10]現行XD用点数換算表!$G$16,"")))))))</f>
        <v>0</v>
      </c>
      <c r="AM31" s="15"/>
      <c r="AN31" s="13">
        <f>IF(AM31="",0,IF(AM31="優勝",[10]現行XD用点数換算表!$B$17,IF(AM31="準優勝",[10]現行XD用点数換算表!$C$17,IF(AM31="ベスト4",[10]現行XD用点数換算表!$D$17,IF(AM31="ベスト8",[10]現行XD用点数換算表!$E$17,IF(AM31="ベスト16",[10]現行XD用点数換算表!$F$17,IF(AM31="ベスト32",[10]現行XD用点数換算表!$G$17,"")))))))</f>
        <v>0</v>
      </c>
    </row>
    <row r="32" spans="1:40">
      <c r="A32" s="13">
        <v>29</v>
      </c>
      <c r="B32" s="15" t="s">
        <v>226</v>
      </c>
      <c r="C32" s="15" t="s">
        <v>178</v>
      </c>
      <c r="D32" s="15">
        <v>1</v>
      </c>
      <c r="E32" s="52" t="s">
        <v>792</v>
      </c>
      <c r="F32" s="53" t="s">
        <v>793</v>
      </c>
      <c r="G32" s="11">
        <f t="shared" si="2"/>
        <v>80</v>
      </c>
      <c r="H32" s="12"/>
      <c r="I32" s="23">
        <f>IF(H32="",0,IF(H32="優勝",[2]点数換算表!$B$2,IF(H32="準優勝",[2]点数換算表!$C$2,IF(H32="ベスト4",[2]点数換算表!$D$2,[2]点数換算表!$E$2))))</f>
        <v>0</v>
      </c>
      <c r="J32" s="12"/>
      <c r="K32" s="11">
        <f>IF(J32="",0,IF(J32="優勝",[2]点数換算表!$B$3,IF(J32="準優勝",[2]点数換算表!$C$3,IF(J32="ベスト4",[2]点数換算表!$D$3,[2]点数換算表!$E$3))))</f>
        <v>0</v>
      </c>
      <c r="L32" s="12"/>
      <c r="M32" s="11">
        <f>IF(L32="",0,IF(L32="優勝",[2]点数換算表!$B$4,IF(L32="準優勝",[2]点数換算表!$C$4,IF(L32="ベスト4",[2]点数換算表!$D$4,IF(L32="ベスト8",[2]点数換算表!$E$4,IF(L32="ベスト16",[2]点数換算表!$F$4,""))))))</f>
        <v>0</v>
      </c>
      <c r="N32" s="12"/>
      <c r="O32" s="11">
        <f>IF(N32="",0,IF(N32="優勝",[2]点数換算表!$B$5,IF(N32="準優勝",[2]点数換算表!$C$5,IF(N32="ベスト4",[2]点数換算表!$D$5,IF(N32="ベスト8",[2]点数換算表!$E$5,IF(N32="ベスト16",[2]点数換算表!$F$5,IF(N32="ベスト32",[2]点数換算表!$G$5,"")))))))</f>
        <v>0</v>
      </c>
      <c r="P32" s="12"/>
      <c r="Q32" s="11">
        <f>IF(P32="",0,IF(P32="優勝",[2]点数換算表!$B$6,IF(P32="準優勝",[2]点数換算表!$C$6,IF(P32="ベスト4",[2]点数換算表!$D$6,IF(P32="ベスト8",[2]点数換算表!$E$6,IF(P32="ベスト16",[2]点数換算表!$F$6,IF(P32="ベスト32",[2]点数換算表!$G$6,"")))))))</f>
        <v>0</v>
      </c>
      <c r="R32" s="12"/>
      <c r="S32" s="11">
        <f>IF(R32="",0,IF(R32="優勝",[2]点数換算表!$B$7,IF(R32="準優勝",[2]点数換算表!$C$7,IF(R32="ベスト4",[2]点数換算表!$D$7,IF(R32="ベスト8",[2]点数換算表!$E$7,[2]点数換算表!$F$7)))))</f>
        <v>0</v>
      </c>
      <c r="T32" s="12"/>
      <c r="U32" s="11">
        <f>IF(T32="",0,IF(T32="優勝",[2]点数換算表!$B$8,IF(T32="準優勝",[2]点数換算表!$C$8,IF(T32="ベスト4",[2]点数換算表!$D$8,IF(T32="ベスト8",[2]点数換算表!$E$8,[2]点数換算表!$F$8)))))</f>
        <v>0</v>
      </c>
      <c r="V32" s="12"/>
      <c r="W32" s="23">
        <f>IF(V32="",0,IF(V32="優勝",[2]点数換算表!$B$13,IF(V32="準優勝",[2]点数換算表!$C$13,IF(V32="ベスト4",[2]点数換算表!$D$13,[2]点数換算表!$E$13))))</f>
        <v>0</v>
      </c>
      <c r="X32" s="12" t="s">
        <v>6</v>
      </c>
      <c r="Y32" s="11">
        <f>IF(X32="",0,IF(X32="優勝",[2]点数換算表!$B$14,IF(X32="準優勝",[2]点数換算表!$C$14,IF(X32="ベスト4",[2]点数換算表!$D$14,[2]点数換算表!$E$14))))</f>
        <v>80</v>
      </c>
      <c r="Z32" s="12"/>
      <c r="AA32" s="11">
        <f>IF(Z32="",0,IF(Z32="優勝",[2]点数換算表!$B$15,IF(Z32="準優勝",[2]点数換算表!$C$15,IF(Z32="ベスト4",[2]点数換算表!$D$15,IF(Z32="ベスト8",[2]点数換算表!$E$15,IF(Z32="ベスト16",[2]点数換算表!$F$15,""))))))</f>
        <v>0</v>
      </c>
      <c r="AB32" s="12"/>
      <c r="AC32" s="11">
        <f>IF(AB32="",0,IF(AB32="優勝",[2]点数換算表!$B$16,IF(AB32="準優勝",[2]点数換算表!$C$16,IF(AB32="ベスト4",[2]点数換算表!$D$16,IF(AB32="ベスト8",[2]点数換算表!$E$16,IF(AB32="ベスト16",[2]点数換算表!$F$16,IF(AB32="ベスト32",[2]点数換算表!$G$16,"")))))))</f>
        <v>0</v>
      </c>
      <c r="AD32" s="12"/>
      <c r="AE32" s="11">
        <f>IF(AD32="",0,IF(AD32="優勝",[2]点数換算表!$B$17,IF(AD32="準優勝",[2]点数換算表!$C$17,IF(AD32="ベスト4",[2]点数換算表!$D$17,IF(AD32="ベスト8",[2]点数換算表!$E$17,IF(AD32="ベスト16",[2]点数換算表!$F$17,IF(AD32="ベスト32",[2]点数換算表!$G$17,"")))))))</f>
        <v>0</v>
      </c>
      <c r="AF32" s="12"/>
      <c r="AG32" s="11">
        <f>IF(AF32="",0,IF(AF32="優勝",[2]点数換算表!$B$18,IF(AF32="準優勝",[2]点数換算表!$C$18,IF(AF32="ベスト4",[2]点数換算表!$D$18,IF(AF32="ベスト8",[2]点数換算表!$E$18,[2]点数換算表!$F$18)))))</f>
        <v>0</v>
      </c>
      <c r="AH32" s="12"/>
      <c r="AI32" s="11">
        <f>IF(AH32="",0,IF(AH32="優勝",[2]点数換算表!$B$19,IF(AH32="準優勝",[2]点数換算表!$C$19,IF(AH32="ベスト4",[2]点数換算表!$D$19,IF(AH32="ベスト8",[2]点数換算表!$E$19,[2]点数換算表!$F$19)))))</f>
        <v>0</v>
      </c>
      <c r="AJ32" s="13">
        <f t="shared" si="3"/>
        <v>0</v>
      </c>
      <c r="AK32" s="15"/>
      <c r="AL32" s="13">
        <f>IF(AK32="",0,IF(AK32="優勝",[9]現行XD用点数換算表!$B$16,IF(AK32="準優勝",[9]現行XD用点数換算表!$C$16,IF(AK32="ベスト4",[9]現行XD用点数換算表!$D$16,IF(AK32="ベスト8",[9]現行XD用点数換算表!$E$16,IF(AK32="ベスト16",[9]現行XD用点数換算表!$F$16,IF(AK32="ベスト32",[9]現行XD用点数換算表!$G$16,"")))))))</f>
        <v>0</v>
      </c>
      <c r="AM32" s="15"/>
      <c r="AN32" s="13">
        <f>IF(AM32="",0,IF(AM32="優勝",[9]現行XD用点数換算表!$B$17,IF(AM32="準優勝",[9]現行XD用点数換算表!$C$17,IF(AM32="ベスト4",[9]現行XD用点数換算表!$D$17,IF(AM32="ベスト8",[9]現行XD用点数換算表!$E$17,IF(AM32="ベスト16",[9]現行XD用点数換算表!$F$17,IF(AM32="ベスト32",[9]現行XD用点数換算表!$G$17,"")))))))</f>
        <v>0</v>
      </c>
    </row>
    <row r="33" spans="1:40">
      <c r="A33" s="13">
        <v>30</v>
      </c>
      <c r="B33" s="15" t="s">
        <v>813</v>
      </c>
      <c r="C33" s="15" t="s">
        <v>812</v>
      </c>
      <c r="D33" s="15">
        <v>3</v>
      </c>
      <c r="E33" s="16" t="s">
        <v>177</v>
      </c>
      <c r="F33" s="26" t="s">
        <v>539</v>
      </c>
      <c r="G33" s="11">
        <f t="shared" si="2"/>
        <v>72</v>
      </c>
      <c r="H33" s="12"/>
      <c r="I33" s="23">
        <f>IF(H33="",0,IF(H33="優勝",[2]点数換算表!$B$2,IF(H33="準優勝",[2]点数換算表!$C$2,IF(H33="ベスト4",[2]点数換算表!$D$2,[2]点数換算表!$E$2))))</f>
        <v>0</v>
      </c>
      <c r="J33" s="12"/>
      <c r="K33" s="11">
        <f>IF(J33="",0,IF(J33="優勝",[2]点数換算表!$B$3,IF(J33="準優勝",[2]点数換算表!$C$3,IF(J33="ベスト4",[2]点数換算表!$D$3,[2]点数換算表!$E$3))))</f>
        <v>0</v>
      </c>
      <c r="L33" s="12"/>
      <c r="M33" s="11">
        <f>IF(L33="",0,IF(L33="優勝",[2]点数換算表!$B$4,IF(L33="準優勝",[2]点数換算表!$C$4,IF(L33="ベスト4",[2]点数換算表!$D$4,IF(L33="ベスト8",[2]点数換算表!$E$4,IF(L33="ベスト16",[2]点数換算表!$F$4,""))))))</f>
        <v>0</v>
      </c>
      <c r="N33" s="12"/>
      <c r="O33" s="11">
        <f>IF(N33="",0,IF(N33="優勝",[2]点数換算表!$B$5,IF(N33="準優勝",[2]点数換算表!$C$5,IF(N33="ベスト4",[2]点数換算表!$D$5,IF(N33="ベスト8",[2]点数換算表!$E$5,IF(N33="ベスト16",[2]点数換算表!$F$5,IF(N33="ベスト32",[2]点数換算表!$G$5,"")))))))</f>
        <v>0</v>
      </c>
      <c r="P33" s="12"/>
      <c r="Q33" s="11">
        <f>IF(P33="",0,IF(P33="優勝",[2]点数換算表!$B$6,IF(P33="準優勝",[2]点数換算表!$C$6,IF(P33="ベスト4",[2]点数換算表!$D$6,IF(P33="ベスト8",[2]点数換算表!$E$6,IF(P33="ベスト16",[2]点数換算表!$F$6,IF(P33="ベスト32",[2]点数換算表!$G$6,"")))))))</f>
        <v>0</v>
      </c>
      <c r="R33" s="12"/>
      <c r="S33" s="11">
        <f>IF(R33="",0,IF(R33="優勝",[2]点数換算表!$B$7,IF(R33="準優勝",[2]点数換算表!$C$7,IF(R33="ベスト4",[2]点数換算表!$D$7,IF(R33="ベスト8",[2]点数換算表!$E$7,[2]点数換算表!$F$7)))))</f>
        <v>0</v>
      </c>
      <c r="T33" s="12"/>
      <c r="U33" s="11">
        <f>IF(T33="",0,IF(T33="優勝",[2]点数換算表!$B$8,IF(T33="準優勝",[2]点数換算表!$C$8,IF(T33="ベスト4",[2]点数換算表!$D$8,IF(T33="ベスト8",[2]点数換算表!$E$8,[2]点数換算表!$F$8)))))</f>
        <v>0</v>
      </c>
      <c r="V33" s="12"/>
      <c r="W33" s="23">
        <f>IF(V33="",0,IF(V33="優勝",[2]点数換算表!$B$13,IF(V33="準優勝",[2]点数換算表!$C$13,IF(V33="ベスト4",[2]点数換算表!$D$13,[2]点数換算表!$E$13))))</f>
        <v>0</v>
      </c>
      <c r="X33" s="12"/>
      <c r="Y33" s="11">
        <f>IF(X33="",0,IF(X33="優勝",[2]点数換算表!$B$14,IF(X33="準優勝",[2]点数換算表!$C$14,IF(X33="ベスト4",[2]点数換算表!$D$14,[2]点数換算表!$E$14))))</f>
        <v>0</v>
      </c>
      <c r="Z33" s="12"/>
      <c r="AA33" s="11">
        <f>IF(Z33="",0,IF(Z33="優勝",[2]点数換算表!$B$15,IF(Z33="準優勝",[2]点数換算表!$C$15,IF(Z33="ベスト4",[2]点数換算表!$D$15,IF(Z33="ベスト8",[2]点数換算表!$E$15,IF(Z33="ベスト16",[2]点数換算表!$F$15,""))))))</f>
        <v>0</v>
      </c>
      <c r="AB33" s="12"/>
      <c r="AC33" s="11">
        <f>IF(AB33="",0,IF(AB33="優勝",[2]点数換算表!$B$16,IF(AB33="準優勝",[2]点数換算表!$C$16,IF(AB33="ベスト4",[2]点数換算表!$D$16,IF(AB33="ベスト8",[2]点数換算表!$E$16,IF(AB33="ベスト16",[2]点数換算表!$F$16,IF(AB33="ベスト32",[2]点数換算表!$G$16,"")))))))</f>
        <v>0</v>
      </c>
      <c r="AD33" s="12"/>
      <c r="AE33" s="11">
        <f>IF(AD33="",0,IF(AD33="優勝",[2]点数換算表!$B$17,IF(AD33="準優勝",[2]点数換算表!$C$17,IF(AD33="ベスト4",[2]点数換算表!$D$17,IF(AD33="ベスト8",[2]点数換算表!$E$17,IF(AD33="ベスト16",[2]点数換算表!$F$17,IF(AD33="ベスト32",[2]点数換算表!$G$17,"")))))))</f>
        <v>0</v>
      </c>
      <c r="AF33" s="12"/>
      <c r="AG33" s="11">
        <f>IF(AF33="",0,IF(AF33="優勝",[2]点数換算表!$B$18,IF(AF33="準優勝",[2]点数換算表!$C$18,IF(AF33="ベスト4",[2]点数換算表!$D$18,IF(AF33="ベスト8",[2]点数換算表!$E$18,[2]点数換算表!$F$18)))))</f>
        <v>0</v>
      </c>
      <c r="AH33" s="12"/>
      <c r="AI33" s="11">
        <f>IF(AH33="",0,IF(AH33="優勝",[2]点数換算表!$B$19,IF(AH33="準優勝",[2]点数換算表!$C$19,IF(AH33="ベスト4",[2]点数換算表!$D$19,IF(AH33="ベスト8",[2]点数換算表!$E$19,[2]点数換算表!$F$19)))))</f>
        <v>0</v>
      </c>
      <c r="AJ33" s="13">
        <f t="shared" si="3"/>
        <v>72</v>
      </c>
      <c r="AK33" s="15"/>
      <c r="AL33" s="13">
        <f>IF(AK33="",0,IF(AK33="優勝",[10]現行XD用点数換算表!$B$16,IF(AK33="準優勝",[10]現行XD用点数換算表!$C$16,IF(AK33="ベスト4",[10]現行XD用点数換算表!$D$16,IF(AK33="ベスト8",[10]現行XD用点数換算表!$E$16,IF(AK33="ベスト16",[10]現行XD用点数換算表!$F$16,IF(AK33="ベスト32",[10]現行XD用点数換算表!$G$16,"")))))))</f>
        <v>0</v>
      </c>
      <c r="AM33" s="15" t="s">
        <v>7</v>
      </c>
      <c r="AN33" s="13">
        <f>IF(AM33="",0,IF(AM33="優勝",[10]現行XD用点数換算表!$B$17,IF(AM33="準優勝",[10]現行XD用点数換算表!$C$17,IF(AM33="ベスト4",[10]現行XD用点数換算表!$D$17,IF(AM33="ベスト8",[10]現行XD用点数換算表!$E$17,IF(AM33="ベスト16",[10]現行XD用点数換算表!$F$17,IF(AM33="ベスト32",[10]現行XD用点数換算表!$G$17,"")))))))</f>
        <v>72</v>
      </c>
    </row>
    <row r="34" spans="1:40">
      <c r="A34" s="13">
        <v>31</v>
      </c>
      <c r="B34" s="15" t="s">
        <v>816</v>
      </c>
      <c r="C34" s="15" t="s">
        <v>144</v>
      </c>
      <c r="D34" s="15">
        <v>3</v>
      </c>
      <c r="E34" s="16" t="s">
        <v>177</v>
      </c>
      <c r="F34" s="26" t="s">
        <v>539</v>
      </c>
      <c r="G34" s="11">
        <f t="shared" si="2"/>
        <v>64</v>
      </c>
      <c r="H34" s="12"/>
      <c r="I34" s="23">
        <f>IF(H34="",0,IF(H34="優勝",[2]点数換算表!$B$2,IF(H34="準優勝",[2]点数換算表!$C$2,IF(H34="ベスト4",[2]点数換算表!$D$2,[2]点数換算表!$E$2))))</f>
        <v>0</v>
      </c>
      <c r="J34" s="12"/>
      <c r="K34" s="11">
        <f>IF(J34="",0,IF(J34="優勝",[2]点数換算表!$B$3,IF(J34="準優勝",[2]点数換算表!$C$3,IF(J34="ベスト4",[2]点数換算表!$D$3,[2]点数換算表!$E$3))))</f>
        <v>0</v>
      </c>
      <c r="L34" s="12"/>
      <c r="M34" s="11">
        <f>IF(L34="",0,IF(L34="優勝",[2]点数換算表!$B$4,IF(L34="準優勝",[2]点数換算表!$C$4,IF(L34="ベスト4",[2]点数換算表!$D$4,IF(L34="ベスト8",[2]点数換算表!$E$4,IF(L34="ベスト16",[2]点数換算表!$F$4,""))))))</f>
        <v>0</v>
      </c>
      <c r="N34" s="12"/>
      <c r="O34" s="11">
        <f>IF(N34="",0,IF(N34="優勝",[2]点数換算表!$B$5,IF(N34="準優勝",[2]点数換算表!$C$5,IF(N34="ベスト4",[2]点数換算表!$D$5,IF(N34="ベスト8",[2]点数換算表!$E$5,IF(N34="ベスト16",[2]点数換算表!$F$5,IF(N34="ベスト32",[2]点数換算表!$G$5,"")))))))</f>
        <v>0</v>
      </c>
      <c r="P34" s="12"/>
      <c r="Q34" s="11">
        <f>IF(P34="",0,IF(P34="優勝",[2]点数換算表!$B$6,IF(P34="準優勝",[2]点数換算表!$C$6,IF(P34="ベスト4",[2]点数換算表!$D$6,IF(P34="ベスト8",[2]点数換算表!$E$6,IF(P34="ベスト16",[2]点数換算表!$F$6,IF(P34="ベスト32",[2]点数換算表!$G$6,"")))))))</f>
        <v>0</v>
      </c>
      <c r="R34" s="12"/>
      <c r="S34" s="11">
        <f>IF(R34="",0,IF(R34="優勝",[2]点数換算表!$B$7,IF(R34="準優勝",[2]点数換算表!$C$7,IF(R34="ベスト4",[2]点数換算表!$D$7,IF(R34="ベスト8",[2]点数換算表!$E$7,[2]点数換算表!$F$7)))))</f>
        <v>0</v>
      </c>
      <c r="T34" s="12"/>
      <c r="U34" s="11">
        <f>IF(T34="",0,IF(T34="優勝",[2]点数換算表!$B$8,IF(T34="準優勝",[2]点数換算表!$C$8,IF(T34="ベスト4",[2]点数換算表!$D$8,IF(T34="ベスト8",[2]点数換算表!$E$8,[2]点数換算表!$F$8)))))</f>
        <v>0</v>
      </c>
      <c r="V34" s="12"/>
      <c r="W34" s="23">
        <f>IF(V34="",0,IF(V34="優勝",[2]点数換算表!$B$13,IF(V34="準優勝",[2]点数換算表!$C$13,IF(V34="ベスト4",[2]点数換算表!$D$13,[2]点数換算表!$E$13))))</f>
        <v>0</v>
      </c>
      <c r="X34" s="12"/>
      <c r="Y34" s="11">
        <f>IF(X34="",0,IF(X34="優勝",[2]点数換算表!$B$14,IF(X34="準優勝",[2]点数換算表!$C$14,IF(X34="ベスト4",[2]点数換算表!$D$14,[2]点数換算表!$E$14))))</f>
        <v>0</v>
      </c>
      <c r="Z34" s="12"/>
      <c r="AA34" s="11">
        <f>IF(Z34="",0,IF(Z34="優勝",[2]点数換算表!$B$15,IF(Z34="準優勝",[2]点数換算表!$C$15,IF(Z34="ベスト4",[2]点数換算表!$D$15,IF(Z34="ベスト8",[2]点数換算表!$E$15,IF(Z34="ベスト16",[2]点数換算表!$F$15,""))))))</f>
        <v>0</v>
      </c>
      <c r="AB34" s="12"/>
      <c r="AC34" s="11">
        <f>IF(AB34="",0,IF(AB34="優勝",[2]点数換算表!$B$16,IF(AB34="準優勝",[2]点数換算表!$C$16,IF(AB34="ベスト4",[2]点数換算表!$D$16,IF(AB34="ベスト8",[2]点数換算表!$E$16,IF(AB34="ベスト16",[2]点数換算表!$F$16,IF(AB34="ベスト32",[2]点数換算表!$G$16,"")))))))</f>
        <v>0</v>
      </c>
      <c r="AD34" s="12"/>
      <c r="AE34" s="11">
        <f>IF(AD34="",0,IF(AD34="優勝",[2]点数換算表!$B$17,IF(AD34="準優勝",[2]点数換算表!$C$17,IF(AD34="ベスト4",[2]点数換算表!$D$17,IF(AD34="ベスト8",[2]点数換算表!$E$17,IF(AD34="ベスト16",[2]点数換算表!$F$17,IF(AD34="ベスト32",[2]点数換算表!$G$17,"")))))))</f>
        <v>0</v>
      </c>
      <c r="AF34" s="12"/>
      <c r="AG34" s="11">
        <f>IF(AF34="",0,IF(AF34="優勝",[2]点数換算表!$B$18,IF(AF34="準優勝",[2]点数換算表!$C$18,IF(AF34="ベスト4",[2]点数換算表!$D$18,IF(AF34="ベスト8",[2]点数換算表!$E$18,[2]点数換算表!$F$18)))))</f>
        <v>0</v>
      </c>
      <c r="AH34" s="12"/>
      <c r="AI34" s="11">
        <f>IF(AH34="",0,IF(AH34="優勝",[2]点数換算表!$B$19,IF(AH34="準優勝",[2]点数換算表!$C$19,IF(AH34="ベスト4",[2]点数換算表!$D$19,IF(AH34="ベスト8",[2]点数換算表!$E$19,[2]点数換算表!$F$19)))))</f>
        <v>0</v>
      </c>
      <c r="AJ34" s="13">
        <f t="shared" si="3"/>
        <v>64</v>
      </c>
      <c r="AK34" s="15" t="s">
        <v>9</v>
      </c>
      <c r="AL34" s="13">
        <f>IF(AK34="",0,IF(AK34="優勝",[10]現行XD用点数換算表!$B$16,IF(AK34="準優勝",[10]現行XD用点数換算表!$C$16,IF(AK34="ベスト4",[10]現行XD用点数換算表!$D$16,IF(AK34="ベスト8",[10]現行XD用点数換算表!$E$16,IF(AK34="ベスト16",[10]現行XD用点数換算表!$F$16,IF(AK34="ベスト32",[10]現行XD用点数換算表!$G$16,"")))))))</f>
        <v>64</v>
      </c>
      <c r="AM34" s="15"/>
      <c r="AN34" s="13">
        <f>IF(AM34="",0,IF(AM34="優勝",[10]現行XD用点数換算表!$B$17,IF(AM34="準優勝",[10]現行XD用点数換算表!$C$17,IF(AM34="ベスト4",[10]現行XD用点数換算表!$D$17,IF(AM34="ベスト8",[10]現行XD用点数換算表!$E$17,IF(AM34="ベスト16",[10]現行XD用点数換算表!$F$17,IF(AM34="ベスト32",[10]現行XD用点数換算表!$G$17,"")))))))</f>
        <v>0</v>
      </c>
    </row>
    <row r="35" spans="1:40">
      <c r="A35" s="13">
        <v>32</v>
      </c>
      <c r="B35" s="15" t="s">
        <v>820</v>
      </c>
      <c r="C35" s="15" t="s">
        <v>139</v>
      </c>
      <c r="D35" s="15">
        <v>1</v>
      </c>
      <c r="E35" s="16" t="s">
        <v>177</v>
      </c>
      <c r="F35" s="26" t="s">
        <v>539</v>
      </c>
      <c r="G35" s="11">
        <f t="shared" si="2"/>
        <v>40</v>
      </c>
      <c r="H35" s="12"/>
      <c r="I35" s="23">
        <f>IF(H35="",0,IF(H35="優勝",[2]点数換算表!$B$2,IF(H35="準優勝",[2]点数換算表!$C$2,IF(H35="ベスト4",[2]点数換算表!$D$2,[2]点数換算表!$E$2))))</f>
        <v>0</v>
      </c>
      <c r="J35" s="12"/>
      <c r="K35" s="11">
        <f>IF(J35="",0,IF(J35="優勝",[2]点数換算表!$B$3,IF(J35="準優勝",[2]点数換算表!$C$3,IF(J35="ベスト4",[2]点数換算表!$D$3,[2]点数換算表!$E$3))))</f>
        <v>0</v>
      </c>
      <c r="L35" s="12"/>
      <c r="M35" s="11">
        <f>IF(L35="",0,IF(L35="優勝",[2]点数換算表!$B$4,IF(L35="準優勝",[2]点数換算表!$C$4,IF(L35="ベスト4",[2]点数換算表!$D$4,IF(L35="ベスト8",[2]点数換算表!$E$4,IF(L35="ベスト16",[2]点数換算表!$F$4,""))))))</f>
        <v>0</v>
      </c>
      <c r="N35" s="12"/>
      <c r="O35" s="11">
        <f>IF(N35="",0,IF(N35="優勝",[2]点数換算表!$B$5,IF(N35="準優勝",[2]点数換算表!$C$5,IF(N35="ベスト4",[2]点数換算表!$D$5,IF(N35="ベスト8",[2]点数換算表!$E$5,IF(N35="ベスト16",[2]点数換算表!$F$5,IF(N35="ベスト32",[2]点数換算表!$G$5,"")))))))</f>
        <v>0</v>
      </c>
      <c r="P35" s="12"/>
      <c r="Q35" s="11">
        <f>IF(P35="",0,IF(P35="優勝",[2]点数換算表!$B$6,IF(P35="準優勝",[2]点数換算表!$C$6,IF(P35="ベスト4",[2]点数換算表!$D$6,IF(P35="ベスト8",[2]点数換算表!$E$6,IF(P35="ベスト16",[2]点数換算表!$F$6,IF(P35="ベスト32",[2]点数換算表!$G$6,"")))))))</f>
        <v>0</v>
      </c>
      <c r="R35" s="12"/>
      <c r="S35" s="11">
        <f>IF(R35="",0,IF(R35="優勝",[2]点数換算表!$B$7,IF(R35="準優勝",[2]点数換算表!$C$7,IF(R35="ベスト4",[2]点数換算表!$D$7,IF(R35="ベスト8",[2]点数換算表!$E$7,[2]点数換算表!$F$7)))))</f>
        <v>0</v>
      </c>
      <c r="T35" s="12"/>
      <c r="U35" s="11">
        <f>IF(T35="",0,IF(T35="優勝",[2]点数換算表!$B$8,IF(T35="準優勝",[2]点数換算表!$C$8,IF(T35="ベスト4",[2]点数換算表!$D$8,IF(T35="ベスト8",[2]点数換算表!$E$8,[2]点数換算表!$F$8)))))</f>
        <v>0</v>
      </c>
      <c r="V35" s="12"/>
      <c r="W35" s="23">
        <f>IF(V35="",0,IF(V35="優勝",[2]点数換算表!$B$13,IF(V35="準優勝",[2]点数換算表!$C$13,IF(V35="ベスト4",[2]点数換算表!$D$13,[2]点数換算表!$E$13))))</f>
        <v>0</v>
      </c>
      <c r="X35" s="12" t="s">
        <v>9</v>
      </c>
      <c r="Y35" s="11">
        <f>IF(X35="",0,IF(X35="優勝",[2]点数換算表!$B$14,IF(X35="準優勝",[2]点数換算表!$C$14,IF(X35="ベスト4",[2]点数換算表!$D$14,[2]点数換算表!$E$14))))</f>
        <v>40</v>
      </c>
      <c r="Z35" s="12"/>
      <c r="AA35" s="11">
        <f>IF(Z35="",0,IF(Z35="優勝",[2]点数換算表!$B$15,IF(Z35="準優勝",[2]点数換算表!$C$15,IF(Z35="ベスト4",[2]点数換算表!$D$15,IF(Z35="ベスト8",[2]点数換算表!$E$15,IF(Z35="ベスト16",[2]点数換算表!$F$15,""))))))</f>
        <v>0</v>
      </c>
      <c r="AB35" s="12"/>
      <c r="AC35" s="11">
        <f>IF(AB35="",0,IF(AB35="優勝",[2]点数換算表!$B$16,IF(AB35="準優勝",[2]点数換算表!$C$16,IF(AB35="ベスト4",[2]点数換算表!$D$16,IF(AB35="ベスト8",[2]点数換算表!$E$16,IF(AB35="ベスト16",[2]点数換算表!$F$16,IF(AB35="ベスト32",[2]点数換算表!$G$16,"")))))))</f>
        <v>0</v>
      </c>
      <c r="AD35" s="12"/>
      <c r="AE35" s="11">
        <f>IF(AD35="",0,IF(AD35="優勝",[2]点数換算表!$B$17,IF(AD35="準優勝",[2]点数換算表!$C$17,IF(AD35="ベスト4",[2]点数換算表!$D$17,IF(AD35="ベスト8",[2]点数換算表!$E$17,IF(AD35="ベスト16",[2]点数換算表!$F$17,IF(AD35="ベスト32",[2]点数換算表!$G$17,"")))))))</f>
        <v>0</v>
      </c>
      <c r="AF35" s="12"/>
      <c r="AG35" s="11">
        <f>IF(AF35="",0,IF(AF35="優勝",[2]点数換算表!$B$18,IF(AF35="準優勝",[2]点数換算表!$C$18,IF(AF35="ベスト4",[2]点数換算表!$D$18,IF(AF35="ベスト8",[2]点数換算表!$E$18,[2]点数換算表!$F$18)))))</f>
        <v>0</v>
      </c>
      <c r="AH35" s="12"/>
      <c r="AI35" s="11">
        <f>IF(AH35="",0,IF(AH35="優勝",[2]点数換算表!$B$19,IF(AH35="準優勝",[2]点数換算表!$C$19,IF(AH35="ベスト4",[2]点数換算表!$D$19,IF(AH35="ベスト8",[2]点数換算表!$E$19,[2]点数換算表!$F$19)))))</f>
        <v>0</v>
      </c>
      <c r="AJ35" s="13">
        <f t="shared" si="3"/>
        <v>0</v>
      </c>
      <c r="AK35" s="15"/>
      <c r="AL35" s="13">
        <f>IF(AK35="",0,IF(AK35="優勝",[10]現行XD用点数換算表!$B$16,IF(AK35="準優勝",[10]現行XD用点数換算表!$C$16,IF(AK35="ベスト4",[10]現行XD用点数換算表!$D$16,IF(AK35="ベスト8",[10]現行XD用点数換算表!$E$16,IF(AK35="ベスト16",[10]現行XD用点数換算表!$F$16,IF(AK35="ベスト32",[10]現行XD用点数換算表!$G$16,"")))))))</f>
        <v>0</v>
      </c>
      <c r="AM35" s="15"/>
      <c r="AN35" s="13">
        <f>IF(AM35="",0,IF(AM35="優勝",[10]現行XD用点数換算表!$B$17,IF(AM35="準優勝",[10]現行XD用点数換算表!$C$17,IF(AM35="ベスト4",[10]現行XD用点数換算表!$D$17,IF(AM35="ベスト8",[10]現行XD用点数換算表!$E$17,IF(AM35="ベスト16",[10]現行XD用点数換算表!$F$17,IF(AM35="ベスト32",[10]現行XD用点数換算表!$G$17,"")))))))</f>
        <v>0</v>
      </c>
    </row>
    <row r="36" spans="1:40">
      <c r="A36" s="13">
        <v>33</v>
      </c>
      <c r="B36" s="15" t="s">
        <v>821</v>
      </c>
      <c r="C36" s="15" t="s">
        <v>140</v>
      </c>
      <c r="D36" s="15">
        <v>1</v>
      </c>
      <c r="E36" s="16" t="s">
        <v>177</v>
      </c>
      <c r="F36" s="26" t="s">
        <v>539</v>
      </c>
      <c r="G36" s="11">
        <f t="shared" si="2"/>
        <v>40</v>
      </c>
      <c r="H36" s="12"/>
      <c r="I36" s="23">
        <f>IF(H36="",0,IF(H36="優勝",[2]点数換算表!$B$2,IF(H36="準優勝",[2]点数換算表!$C$2,IF(H36="ベスト4",[2]点数換算表!$D$2,[2]点数換算表!$E$2))))</f>
        <v>0</v>
      </c>
      <c r="J36" s="12"/>
      <c r="K36" s="11">
        <f>IF(J36="",0,IF(J36="優勝",[2]点数換算表!$B$3,IF(J36="準優勝",[2]点数換算表!$C$3,IF(J36="ベスト4",[2]点数換算表!$D$3,[2]点数換算表!$E$3))))</f>
        <v>0</v>
      </c>
      <c r="L36" s="12"/>
      <c r="M36" s="11">
        <f>IF(L36="",0,IF(L36="優勝",[2]点数換算表!$B$4,IF(L36="準優勝",[2]点数換算表!$C$4,IF(L36="ベスト4",[2]点数換算表!$D$4,IF(L36="ベスト8",[2]点数換算表!$E$4,IF(L36="ベスト16",[2]点数換算表!$F$4,""))))))</f>
        <v>0</v>
      </c>
      <c r="N36" s="12"/>
      <c r="O36" s="11">
        <f>IF(N36="",0,IF(N36="優勝",[2]点数換算表!$B$5,IF(N36="準優勝",[2]点数換算表!$C$5,IF(N36="ベスト4",[2]点数換算表!$D$5,IF(N36="ベスト8",[2]点数換算表!$E$5,IF(N36="ベスト16",[2]点数換算表!$F$5,IF(N36="ベスト32",[2]点数換算表!$G$5,"")))))))</f>
        <v>0</v>
      </c>
      <c r="P36" s="12"/>
      <c r="Q36" s="11">
        <f>IF(P36="",0,IF(P36="優勝",[2]点数換算表!$B$6,IF(P36="準優勝",[2]点数換算表!$C$6,IF(P36="ベスト4",[2]点数換算表!$D$6,IF(P36="ベスト8",[2]点数換算表!$E$6,IF(P36="ベスト16",[2]点数換算表!$F$6,IF(P36="ベスト32",[2]点数換算表!$G$6,"")))))))</f>
        <v>0</v>
      </c>
      <c r="R36" s="12"/>
      <c r="S36" s="11">
        <f>IF(R36="",0,IF(R36="優勝",[2]点数換算表!$B$7,IF(R36="準優勝",[2]点数換算表!$C$7,IF(R36="ベスト4",[2]点数換算表!$D$7,IF(R36="ベスト8",[2]点数換算表!$E$7,[2]点数換算表!$F$7)))))</f>
        <v>0</v>
      </c>
      <c r="T36" s="12"/>
      <c r="U36" s="11">
        <f>IF(T36="",0,IF(T36="優勝",[2]点数換算表!$B$8,IF(T36="準優勝",[2]点数換算表!$C$8,IF(T36="ベスト4",[2]点数換算表!$D$8,IF(T36="ベスト8",[2]点数換算表!$E$8,[2]点数換算表!$F$8)))))</f>
        <v>0</v>
      </c>
      <c r="V36" s="12" t="s">
        <v>6</v>
      </c>
      <c r="W36" s="23">
        <f>IF(V36="",0,IF(V36="優勝",[2]点数換算表!$B$13,IF(V36="準優勝",[2]点数換算表!$C$13,IF(V36="ベスト4",[2]点数換算表!$D$13,[2]点数換算表!$E$13))))</f>
        <v>40</v>
      </c>
      <c r="X36" s="12"/>
      <c r="Y36" s="11">
        <f>IF(X36="",0,IF(X36="優勝",[2]点数換算表!$B$14,IF(X36="準優勝",[2]点数換算表!$C$14,IF(X36="ベスト4",[2]点数換算表!$D$14,[2]点数換算表!$E$14))))</f>
        <v>0</v>
      </c>
      <c r="Z36" s="12"/>
      <c r="AA36" s="11">
        <f>IF(Z36="",0,IF(Z36="優勝",[2]点数換算表!$B$15,IF(Z36="準優勝",[2]点数換算表!$C$15,IF(Z36="ベスト4",[2]点数換算表!$D$15,IF(Z36="ベスト8",[2]点数換算表!$E$15,IF(Z36="ベスト16",[2]点数換算表!$F$15,""))))))</f>
        <v>0</v>
      </c>
      <c r="AB36" s="12"/>
      <c r="AC36" s="11">
        <f>IF(AB36="",0,IF(AB36="優勝",[2]点数換算表!$B$16,IF(AB36="準優勝",[2]点数換算表!$C$16,IF(AB36="ベスト4",[2]点数換算表!$D$16,IF(AB36="ベスト8",[2]点数換算表!$E$16,IF(AB36="ベスト16",[2]点数換算表!$F$16,IF(AB36="ベスト32",[2]点数換算表!$G$16,"")))))))</f>
        <v>0</v>
      </c>
      <c r="AD36" s="12"/>
      <c r="AE36" s="11">
        <f>IF(AD36="",0,IF(AD36="優勝",[2]点数換算表!$B$17,IF(AD36="準優勝",[2]点数換算表!$C$17,IF(AD36="ベスト4",[2]点数換算表!$D$17,IF(AD36="ベスト8",[2]点数換算表!$E$17,IF(AD36="ベスト16",[2]点数換算表!$F$17,IF(AD36="ベスト32",[2]点数換算表!$G$17,"")))))))</f>
        <v>0</v>
      </c>
      <c r="AF36" s="12"/>
      <c r="AG36" s="11">
        <f>IF(AF36="",0,IF(AF36="優勝",[2]点数換算表!$B$18,IF(AF36="準優勝",[2]点数換算表!$C$18,IF(AF36="ベスト4",[2]点数換算表!$D$18,IF(AF36="ベスト8",[2]点数換算表!$E$18,[2]点数換算表!$F$18)))))</f>
        <v>0</v>
      </c>
      <c r="AH36" s="12"/>
      <c r="AI36" s="11">
        <f>IF(AH36="",0,IF(AH36="優勝",[2]点数換算表!$B$19,IF(AH36="準優勝",[2]点数換算表!$C$19,IF(AH36="ベスト4",[2]点数換算表!$D$19,IF(AH36="ベスト8",[2]点数換算表!$E$19,[2]点数換算表!$F$19)))))</f>
        <v>0</v>
      </c>
      <c r="AJ36" s="13">
        <f t="shared" si="3"/>
        <v>0</v>
      </c>
      <c r="AK36" s="15"/>
      <c r="AL36" s="13">
        <f>IF(AK36="",0,IF(AK36="優勝",[10]現行XD用点数換算表!$B$16,IF(AK36="準優勝",[10]現行XD用点数換算表!$C$16,IF(AK36="ベスト4",[10]現行XD用点数換算表!$D$16,IF(AK36="ベスト8",[10]現行XD用点数換算表!$E$16,IF(AK36="ベスト16",[10]現行XD用点数換算表!$F$16,IF(AK36="ベスト32",[10]現行XD用点数換算表!$G$16,"")))))))</f>
        <v>0</v>
      </c>
      <c r="AM36" s="15"/>
      <c r="AN36" s="13">
        <f>IF(AM36="",0,IF(AM36="優勝",[10]現行XD用点数換算表!$B$17,IF(AM36="準優勝",[10]現行XD用点数換算表!$C$17,IF(AM36="ベスト4",[10]現行XD用点数換算表!$D$17,IF(AM36="ベスト8",[10]現行XD用点数換算表!$E$17,IF(AM36="ベスト16",[10]現行XD用点数換算表!$F$17,IF(AM36="ベスト32",[10]現行XD用点数換算表!$G$17,"")))))))</f>
        <v>0</v>
      </c>
    </row>
    <row r="37" spans="1:40">
      <c r="A37" s="13">
        <v>34</v>
      </c>
      <c r="B37" s="15" t="s">
        <v>826</v>
      </c>
      <c r="C37" s="15" t="s">
        <v>140</v>
      </c>
      <c r="D37" s="15">
        <v>1</v>
      </c>
      <c r="E37" s="16" t="s">
        <v>177</v>
      </c>
      <c r="F37" s="26" t="s">
        <v>539</v>
      </c>
      <c r="G37" s="11">
        <f t="shared" si="2"/>
        <v>40</v>
      </c>
      <c r="H37" s="12"/>
      <c r="I37" s="23">
        <f>IF(H37="",0,IF(H37="優勝",[2]点数換算表!$B$2,IF(H37="準優勝",[2]点数換算表!$C$2,IF(H37="ベスト4",[2]点数換算表!$D$2,[2]点数換算表!$E$2))))</f>
        <v>0</v>
      </c>
      <c r="J37" s="12"/>
      <c r="K37" s="11">
        <f>IF(J37="",0,IF(J37="優勝",[2]点数換算表!$B$3,IF(J37="準優勝",[2]点数換算表!$C$3,IF(J37="ベスト4",[2]点数換算表!$D$3,[2]点数換算表!$E$3))))</f>
        <v>0</v>
      </c>
      <c r="L37" s="12"/>
      <c r="M37" s="11">
        <f>IF(L37="",0,IF(L37="優勝",[2]点数換算表!$B$4,IF(L37="準優勝",[2]点数換算表!$C$4,IF(L37="ベスト4",[2]点数換算表!$D$4,IF(L37="ベスト8",[2]点数換算表!$E$4,IF(L37="ベスト16",[2]点数換算表!$F$4,""))))))</f>
        <v>0</v>
      </c>
      <c r="N37" s="12"/>
      <c r="O37" s="11">
        <f>IF(N37="",0,IF(N37="優勝",[2]点数換算表!$B$5,IF(N37="準優勝",[2]点数換算表!$C$5,IF(N37="ベスト4",[2]点数換算表!$D$5,IF(N37="ベスト8",[2]点数換算表!$E$5,IF(N37="ベスト16",[2]点数換算表!$F$5,IF(N37="ベスト32",[2]点数換算表!$G$5,"")))))))</f>
        <v>0</v>
      </c>
      <c r="P37" s="12"/>
      <c r="Q37" s="11">
        <f>IF(P37="",0,IF(P37="優勝",[2]点数換算表!$B$6,IF(P37="準優勝",[2]点数換算表!$C$6,IF(P37="ベスト4",[2]点数換算表!$D$6,IF(P37="ベスト8",[2]点数換算表!$E$6,IF(P37="ベスト16",[2]点数換算表!$F$6,IF(P37="ベスト32",[2]点数換算表!$G$6,"")))))))</f>
        <v>0</v>
      </c>
      <c r="R37" s="12"/>
      <c r="S37" s="11">
        <f>IF(R37="",0,IF(R37="優勝",[2]点数換算表!$B$7,IF(R37="準優勝",[2]点数換算表!$C$7,IF(R37="ベスト4",[2]点数換算表!$D$7,IF(R37="ベスト8",[2]点数換算表!$E$7,[2]点数換算表!$F$7)))))</f>
        <v>0</v>
      </c>
      <c r="T37" s="12"/>
      <c r="U37" s="11">
        <f>IF(T37="",0,IF(T37="優勝",[2]点数換算表!$B$8,IF(T37="準優勝",[2]点数換算表!$C$8,IF(T37="ベスト4",[2]点数換算表!$D$8,IF(T37="ベスト8",[2]点数換算表!$E$8,[2]点数換算表!$F$8)))))</f>
        <v>0</v>
      </c>
      <c r="V37" s="12"/>
      <c r="W37" s="23">
        <f>IF(V37="",0,IF(V37="優勝",[2]点数換算表!$B$13,IF(V37="準優勝",[2]点数換算表!$C$13,IF(V37="ベスト4",[2]点数換算表!$D$13,[2]点数換算表!$E$13))))</f>
        <v>0</v>
      </c>
      <c r="X37" s="12" t="s">
        <v>9</v>
      </c>
      <c r="Y37" s="11">
        <f>IF(X37="",0,IF(X37="優勝",[2]点数換算表!$B$14,IF(X37="準優勝",[2]点数換算表!$C$14,IF(X37="ベスト4",[2]点数換算表!$D$14,[2]点数換算表!$E$14))))</f>
        <v>40</v>
      </c>
      <c r="Z37" s="12"/>
      <c r="AA37" s="11">
        <f>IF(Z37="",0,IF(Z37="優勝",[2]点数換算表!$B$15,IF(Z37="準優勝",[2]点数換算表!$C$15,IF(Z37="ベスト4",[2]点数換算表!$D$15,IF(Z37="ベスト8",[2]点数換算表!$E$15,IF(Z37="ベスト16",[2]点数換算表!$F$15,""))))))</f>
        <v>0</v>
      </c>
      <c r="AB37" s="12"/>
      <c r="AC37" s="11">
        <f>IF(AB37="",0,IF(AB37="優勝",[2]点数換算表!$B$16,IF(AB37="準優勝",[2]点数換算表!$C$16,IF(AB37="ベスト4",[2]点数換算表!$D$16,IF(AB37="ベスト8",[2]点数換算表!$E$16,IF(AB37="ベスト16",[2]点数換算表!$F$16,IF(AB37="ベスト32",[2]点数換算表!$G$16,"")))))))</f>
        <v>0</v>
      </c>
      <c r="AD37" s="12"/>
      <c r="AE37" s="11">
        <f>IF(AD37="",0,IF(AD37="優勝",[2]点数換算表!$B$17,IF(AD37="準優勝",[2]点数換算表!$C$17,IF(AD37="ベスト4",[2]点数換算表!$D$17,IF(AD37="ベスト8",[2]点数換算表!$E$17,IF(AD37="ベスト16",[2]点数換算表!$F$17,IF(AD37="ベスト32",[2]点数換算表!$G$17,"")))))))</f>
        <v>0</v>
      </c>
      <c r="AF37" s="12"/>
      <c r="AG37" s="11">
        <f>IF(AF37="",0,IF(AF37="優勝",[2]点数換算表!$B$18,IF(AF37="準優勝",[2]点数換算表!$C$18,IF(AF37="ベスト4",[2]点数換算表!$D$18,IF(AF37="ベスト8",[2]点数換算表!$E$18,[2]点数換算表!$F$18)))))</f>
        <v>0</v>
      </c>
      <c r="AH37" s="12"/>
      <c r="AI37" s="11">
        <f>IF(AH37="",0,IF(AH37="優勝",[2]点数換算表!$B$19,IF(AH37="準優勝",[2]点数換算表!$C$19,IF(AH37="ベスト4",[2]点数換算表!$D$19,IF(AH37="ベスト8",[2]点数換算表!$E$19,[2]点数換算表!$F$19)))))</f>
        <v>0</v>
      </c>
      <c r="AJ37" s="13">
        <f t="shared" si="3"/>
        <v>0</v>
      </c>
      <c r="AK37" s="15"/>
      <c r="AL37" s="13">
        <f>IF(AK37="",0,IF(AK37="優勝",[10]現行XD用点数換算表!$B$16,IF(AK37="準優勝",[10]現行XD用点数換算表!$C$16,IF(AK37="ベスト4",[10]現行XD用点数換算表!$D$16,IF(AK37="ベスト8",[10]現行XD用点数換算表!$E$16,IF(AK37="ベスト16",[10]現行XD用点数換算表!$F$16,IF(AK37="ベスト32",[10]現行XD用点数換算表!$G$16,"")))))))</f>
        <v>0</v>
      </c>
      <c r="AM37" s="15"/>
      <c r="AN37" s="13">
        <f>IF(AM37="",0,IF(AM37="優勝",[10]現行XD用点数換算表!$B$17,IF(AM37="準優勝",[10]現行XD用点数換算表!$C$17,IF(AM37="ベスト4",[10]現行XD用点数換算表!$D$17,IF(AM37="ベスト8",[10]現行XD用点数換算表!$E$17,IF(AM37="ベスト16",[10]現行XD用点数換算表!$F$17,IF(AM37="ベスト32",[10]現行XD用点数換算表!$G$17,"")))))))</f>
        <v>0</v>
      </c>
    </row>
    <row r="38" spans="1:40">
      <c r="A38" s="13">
        <v>35</v>
      </c>
      <c r="B38" s="15" t="s">
        <v>827</v>
      </c>
      <c r="C38" s="15" t="s">
        <v>795</v>
      </c>
      <c r="D38" s="15">
        <v>1</v>
      </c>
      <c r="E38" s="16" t="s">
        <v>177</v>
      </c>
      <c r="F38" s="26" t="s">
        <v>539</v>
      </c>
      <c r="G38" s="11">
        <f t="shared" si="2"/>
        <v>40</v>
      </c>
      <c r="H38" s="12"/>
      <c r="I38" s="23">
        <f>IF(H38="",0,IF(H38="優勝",[2]点数換算表!$B$2,IF(H38="準優勝",[2]点数換算表!$C$2,IF(H38="ベスト4",[2]点数換算表!$D$2,[2]点数換算表!$E$2))))</f>
        <v>0</v>
      </c>
      <c r="J38" s="12"/>
      <c r="K38" s="11">
        <f>IF(J38="",0,IF(J38="優勝",[2]点数換算表!$B$3,IF(J38="準優勝",[2]点数換算表!$C$3,IF(J38="ベスト4",[2]点数換算表!$D$3,[2]点数換算表!$E$3))))</f>
        <v>0</v>
      </c>
      <c r="L38" s="12"/>
      <c r="M38" s="11">
        <f>IF(L38="",0,IF(L38="優勝",[2]点数換算表!$B$4,IF(L38="準優勝",[2]点数換算表!$C$4,IF(L38="ベスト4",[2]点数換算表!$D$4,IF(L38="ベスト8",[2]点数換算表!$E$4,IF(L38="ベスト16",[2]点数換算表!$F$4,""))))))</f>
        <v>0</v>
      </c>
      <c r="N38" s="12"/>
      <c r="O38" s="11">
        <f>IF(N38="",0,IF(N38="優勝",[2]点数換算表!$B$5,IF(N38="準優勝",[2]点数換算表!$C$5,IF(N38="ベスト4",[2]点数換算表!$D$5,IF(N38="ベスト8",[2]点数換算表!$E$5,IF(N38="ベスト16",[2]点数換算表!$F$5,IF(N38="ベスト32",[2]点数換算表!$G$5,"")))))))</f>
        <v>0</v>
      </c>
      <c r="P38" s="12"/>
      <c r="Q38" s="11">
        <f>IF(P38="",0,IF(P38="優勝",[2]点数換算表!$B$6,IF(P38="準優勝",[2]点数換算表!$C$6,IF(P38="ベスト4",[2]点数換算表!$D$6,IF(P38="ベスト8",[2]点数換算表!$E$6,IF(P38="ベスト16",[2]点数換算表!$F$6,IF(P38="ベスト32",[2]点数換算表!$G$6,"")))))))</f>
        <v>0</v>
      </c>
      <c r="R38" s="12"/>
      <c r="S38" s="11">
        <f>IF(R38="",0,IF(R38="優勝",[2]点数換算表!$B$7,IF(R38="準優勝",[2]点数換算表!$C$7,IF(R38="ベスト4",[2]点数換算表!$D$7,IF(R38="ベスト8",[2]点数換算表!$E$7,[2]点数換算表!$F$7)))))</f>
        <v>0</v>
      </c>
      <c r="T38" s="12"/>
      <c r="U38" s="11">
        <f>IF(T38="",0,IF(T38="優勝",[2]点数換算表!$B$8,IF(T38="準優勝",[2]点数換算表!$C$8,IF(T38="ベスト4",[2]点数換算表!$D$8,IF(T38="ベスト8",[2]点数換算表!$E$8,[2]点数換算表!$F$8)))))</f>
        <v>0</v>
      </c>
      <c r="V38" s="12" t="s">
        <v>9</v>
      </c>
      <c r="W38" s="23">
        <f>IF(V38="",0,IF(V38="優勝",[2]点数換算表!$B$13,IF(V38="準優勝",[2]点数換算表!$C$13,IF(V38="ベスト4",[2]点数換算表!$D$13,[2]点数換算表!$E$13))))</f>
        <v>16</v>
      </c>
      <c r="X38" s="12" t="s">
        <v>9</v>
      </c>
      <c r="Y38" s="11">
        <f>IF(X38="",0,IF(X38="優勝",[2]点数換算表!$B$14,IF(X38="準優勝",[2]点数換算表!$C$14,IF(X38="ベスト4",[2]点数換算表!$D$14,[2]点数換算表!$E$14))))</f>
        <v>40</v>
      </c>
      <c r="Z38" s="12"/>
      <c r="AA38" s="11">
        <f>IF(Z38="",0,IF(Z38="優勝",[2]点数換算表!$B$15,IF(Z38="準優勝",[2]点数換算表!$C$15,IF(Z38="ベスト4",[2]点数換算表!$D$15,IF(Z38="ベスト8",[2]点数換算表!$E$15,IF(Z38="ベスト16",[2]点数換算表!$F$15,""))))))</f>
        <v>0</v>
      </c>
      <c r="AB38" s="12"/>
      <c r="AC38" s="11">
        <f>IF(AB38="",0,IF(AB38="優勝",[2]点数換算表!$B$16,IF(AB38="準優勝",[2]点数換算表!$C$16,IF(AB38="ベスト4",[2]点数換算表!$D$16,IF(AB38="ベスト8",[2]点数換算表!$E$16,IF(AB38="ベスト16",[2]点数換算表!$F$16,IF(AB38="ベスト32",[2]点数換算表!$G$16,"")))))))</f>
        <v>0</v>
      </c>
      <c r="AD38" s="12"/>
      <c r="AE38" s="11">
        <f>IF(AD38="",0,IF(AD38="優勝",[2]点数換算表!$B$17,IF(AD38="準優勝",[2]点数換算表!$C$17,IF(AD38="ベスト4",[2]点数換算表!$D$17,IF(AD38="ベスト8",[2]点数換算表!$E$17,IF(AD38="ベスト16",[2]点数換算表!$F$17,IF(AD38="ベスト32",[2]点数換算表!$G$17,"")))))))</f>
        <v>0</v>
      </c>
      <c r="AF38" s="12"/>
      <c r="AG38" s="11">
        <f>IF(AF38="",0,IF(AF38="優勝",[2]点数換算表!$B$18,IF(AF38="準優勝",[2]点数換算表!$C$18,IF(AF38="ベスト4",[2]点数換算表!$D$18,IF(AF38="ベスト8",[2]点数換算表!$E$18,[2]点数換算表!$F$18)))))</f>
        <v>0</v>
      </c>
      <c r="AH38" s="12"/>
      <c r="AI38" s="11">
        <f>IF(AH38="",0,IF(AH38="優勝",[2]点数換算表!$B$19,IF(AH38="準優勝",[2]点数換算表!$C$19,IF(AH38="ベスト4",[2]点数換算表!$D$19,IF(AH38="ベスト8",[2]点数換算表!$E$19,[2]点数換算表!$F$19)))))</f>
        <v>0</v>
      </c>
      <c r="AJ38" s="13">
        <f t="shared" si="3"/>
        <v>0</v>
      </c>
      <c r="AK38" s="15"/>
      <c r="AL38" s="13">
        <f>IF(AK38="",0,IF(AK38="優勝",[10]現行XD用点数換算表!$B$16,IF(AK38="準優勝",[10]現行XD用点数換算表!$C$16,IF(AK38="ベスト4",[10]現行XD用点数換算表!$D$16,IF(AK38="ベスト8",[10]現行XD用点数換算表!$E$16,IF(AK38="ベスト16",[10]現行XD用点数換算表!$F$16,IF(AK38="ベスト32",[10]現行XD用点数換算表!$G$16,"")))))))</f>
        <v>0</v>
      </c>
      <c r="AM38" s="15"/>
      <c r="AN38" s="13">
        <f>IF(AM38="",0,IF(AM38="優勝",[10]現行XD用点数換算表!$B$17,IF(AM38="準優勝",[10]現行XD用点数換算表!$C$17,IF(AM38="ベスト4",[10]現行XD用点数換算表!$D$17,IF(AM38="ベスト8",[10]現行XD用点数換算表!$E$17,IF(AM38="ベスト16",[10]現行XD用点数換算表!$F$17,IF(AM38="ベスト32",[10]現行XD用点数換算表!$G$17,"")))))))</f>
        <v>0</v>
      </c>
    </row>
    <row r="39" spans="1:40">
      <c r="A39" s="13">
        <v>36</v>
      </c>
      <c r="B39" s="15" t="s">
        <v>227</v>
      </c>
      <c r="C39" s="15" t="s">
        <v>178</v>
      </c>
      <c r="D39" s="15">
        <v>1</v>
      </c>
      <c r="E39" s="52" t="s">
        <v>792</v>
      </c>
      <c r="F39" s="53" t="s">
        <v>793</v>
      </c>
      <c r="G39" s="11">
        <f t="shared" si="2"/>
        <v>40</v>
      </c>
      <c r="H39" s="12"/>
      <c r="I39" s="23">
        <f>IF(H39="",0,IF(H39="優勝",[2]点数換算表!$B$2,IF(H39="準優勝",[2]点数換算表!$C$2,IF(H39="ベスト4",[2]点数換算表!$D$2,[2]点数換算表!$E$2))))</f>
        <v>0</v>
      </c>
      <c r="J39" s="12"/>
      <c r="K39" s="11">
        <f>IF(J39="",0,IF(J39="優勝",[2]点数換算表!$B$3,IF(J39="準優勝",[2]点数換算表!$C$3,IF(J39="ベスト4",[2]点数換算表!$D$3,[2]点数換算表!$E$3))))</f>
        <v>0</v>
      </c>
      <c r="L39" s="12"/>
      <c r="M39" s="11">
        <f>IF(L39="",0,IF(L39="優勝",[2]点数換算表!$B$4,IF(L39="準優勝",[2]点数換算表!$C$4,IF(L39="ベスト4",[2]点数換算表!$D$4,IF(L39="ベスト8",[2]点数換算表!$E$4,IF(L39="ベスト16",[2]点数換算表!$F$4,""))))))</f>
        <v>0</v>
      </c>
      <c r="N39" s="12"/>
      <c r="O39" s="11">
        <f>IF(N39="",0,IF(N39="優勝",[2]点数換算表!$B$5,IF(N39="準優勝",[2]点数換算表!$C$5,IF(N39="ベスト4",[2]点数換算表!$D$5,IF(N39="ベスト8",[2]点数換算表!$E$5,IF(N39="ベスト16",[2]点数換算表!$F$5,IF(N39="ベスト32",[2]点数換算表!$G$5,"")))))))</f>
        <v>0</v>
      </c>
      <c r="P39" s="12"/>
      <c r="Q39" s="11">
        <f>IF(P39="",0,IF(P39="優勝",[2]点数換算表!$B$6,IF(P39="準優勝",[2]点数換算表!$C$6,IF(P39="ベスト4",[2]点数換算表!$D$6,IF(P39="ベスト8",[2]点数換算表!$E$6,IF(P39="ベスト16",[2]点数換算表!$F$6,IF(P39="ベスト32",[2]点数換算表!$G$6,"")))))))</f>
        <v>0</v>
      </c>
      <c r="R39" s="12"/>
      <c r="S39" s="11">
        <f>IF(R39="",0,IF(R39="優勝",[2]点数換算表!$B$7,IF(R39="準優勝",[2]点数換算表!$C$7,IF(R39="ベスト4",[2]点数換算表!$D$7,IF(R39="ベスト8",[2]点数換算表!$E$7,[2]点数換算表!$F$7)))))</f>
        <v>0</v>
      </c>
      <c r="T39" s="12"/>
      <c r="U39" s="11">
        <f>IF(T39="",0,IF(T39="優勝",[2]点数換算表!$B$8,IF(T39="準優勝",[2]点数換算表!$C$8,IF(T39="ベスト4",[2]点数換算表!$D$8,IF(T39="ベスト8",[2]点数換算表!$E$8,[2]点数換算表!$F$8)))))</f>
        <v>0</v>
      </c>
      <c r="V39" s="12"/>
      <c r="W39" s="23">
        <f>IF(V39="",0,IF(V39="優勝",[2]点数換算表!$B$13,IF(V39="準優勝",[2]点数換算表!$C$13,IF(V39="ベスト4",[2]点数換算表!$D$13,[2]点数換算表!$E$13))))</f>
        <v>0</v>
      </c>
      <c r="X39" s="12" t="s">
        <v>9</v>
      </c>
      <c r="Y39" s="11">
        <f>IF(X39="",0,IF(X39="優勝",[2]点数換算表!$B$14,IF(X39="準優勝",[2]点数換算表!$C$14,IF(X39="ベスト4",[2]点数換算表!$D$14,[2]点数換算表!$E$14))))</f>
        <v>40</v>
      </c>
      <c r="Z39" s="12"/>
      <c r="AA39" s="11">
        <f>IF(Z39="",0,IF(Z39="優勝",[2]点数換算表!$B$15,IF(Z39="準優勝",[2]点数換算表!$C$15,IF(Z39="ベスト4",[2]点数換算表!$D$15,IF(Z39="ベスト8",[2]点数換算表!$E$15,IF(Z39="ベスト16",[2]点数換算表!$F$15,""))))))</f>
        <v>0</v>
      </c>
      <c r="AB39" s="12"/>
      <c r="AC39" s="11">
        <f>IF(AB39="",0,IF(AB39="優勝",[2]点数換算表!$B$16,IF(AB39="準優勝",[2]点数換算表!$C$16,IF(AB39="ベスト4",[2]点数換算表!$D$16,IF(AB39="ベスト8",[2]点数換算表!$E$16,IF(AB39="ベスト16",[2]点数換算表!$F$16,IF(AB39="ベスト32",[2]点数換算表!$G$16,"")))))))</f>
        <v>0</v>
      </c>
      <c r="AD39" s="12"/>
      <c r="AE39" s="11">
        <f>IF(AD39="",0,IF(AD39="優勝",[2]点数換算表!$B$17,IF(AD39="準優勝",[2]点数換算表!$C$17,IF(AD39="ベスト4",[2]点数換算表!$D$17,IF(AD39="ベスト8",[2]点数換算表!$E$17,IF(AD39="ベスト16",[2]点数換算表!$F$17,IF(AD39="ベスト32",[2]点数換算表!$G$17,"")))))))</f>
        <v>0</v>
      </c>
      <c r="AF39" s="12"/>
      <c r="AG39" s="11">
        <f>IF(AF39="",0,IF(AF39="優勝",[2]点数換算表!$B$18,IF(AF39="準優勝",[2]点数換算表!$C$18,IF(AF39="ベスト4",[2]点数換算表!$D$18,IF(AF39="ベスト8",[2]点数換算表!$E$18,[2]点数換算表!$F$18)))))</f>
        <v>0</v>
      </c>
      <c r="AH39" s="12"/>
      <c r="AI39" s="11">
        <f>IF(AH39="",0,IF(AH39="優勝",[2]点数換算表!$B$19,IF(AH39="準優勝",[2]点数換算表!$C$19,IF(AH39="ベスト4",[2]点数換算表!$D$19,IF(AH39="ベスト8",[2]点数換算表!$E$19,[2]点数換算表!$F$19)))))</f>
        <v>0</v>
      </c>
      <c r="AJ39" s="13">
        <f t="shared" si="3"/>
        <v>0</v>
      </c>
      <c r="AK39" s="15"/>
      <c r="AL39" s="13">
        <f>IF(AK39="",0,IF(AK39="優勝",[9]現行XD用点数換算表!$B$16,IF(AK39="準優勝",[9]現行XD用点数換算表!$C$16,IF(AK39="ベスト4",[9]現行XD用点数換算表!$D$16,IF(AK39="ベスト8",[9]現行XD用点数換算表!$E$16,IF(AK39="ベスト16",[9]現行XD用点数換算表!$F$16,IF(AK39="ベスト32",[9]現行XD用点数換算表!$G$16,"")))))))</f>
        <v>0</v>
      </c>
      <c r="AM39" s="15"/>
      <c r="AN39" s="13">
        <f>IF(AM39="",0,IF(AM39="優勝",[9]現行XD用点数換算表!$B$17,IF(AM39="準優勝",[9]現行XD用点数換算表!$C$17,IF(AM39="ベスト4",[9]現行XD用点数換算表!$D$17,IF(AM39="ベスト8",[9]現行XD用点数換算表!$E$17,IF(AM39="ベスト16",[9]現行XD用点数換算表!$F$17,IF(AM39="ベスト32",[9]現行XD用点数換算表!$G$17,"")))))))</f>
        <v>0</v>
      </c>
    </row>
    <row r="40" spans="1:40">
      <c r="A40" s="13">
        <v>37</v>
      </c>
      <c r="B40" s="15" t="s">
        <v>809</v>
      </c>
      <c r="C40" s="15" t="s">
        <v>144</v>
      </c>
      <c r="D40" s="15">
        <v>3</v>
      </c>
      <c r="E40" s="16" t="s">
        <v>177</v>
      </c>
      <c r="F40" s="26" t="s">
        <v>539</v>
      </c>
      <c r="G40" s="11">
        <f t="shared" si="2"/>
        <v>32</v>
      </c>
      <c r="H40" s="12"/>
      <c r="I40" s="23">
        <f>IF(H40="",0,IF(H40="優勝",[2]点数換算表!$B$2,IF(H40="準優勝",[2]点数換算表!$C$2,IF(H40="ベスト4",[2]点数換算表!$D$2,[2]点数換算表!$E$2))))</f>
        <v>0</v>
      </c>
      <c r="J40" s="12"/>
      <c r="K40" s="11">
        <f>IF(J40="",0,IF(J40="優勝",[2]点数換算表!$B$3,IF(J40="準優勝",[2]点数換算表!$C$3,IF(J40="ベスト4",[2]点数換算表!$D$3,[2]点数換算表!$E$3))))</f>
        <v>0</v>
      </c>
      <c r="L40" s="12"/>
      <c r="M40" s="11">
        <f>IF(L40="",0,IF(L40="優勝",[2]点数換算表!$B$4,IF(L40="準優勝",[2]点数換算表!$C$4,IF(L40="ベスト4",[2]点数換算表!$D$4,IF(L40="ベスト8",[2]点数換算表!$E$4,IF(L40="ベスト16",[2]点数換算表!$F$4,""))))))</f>
        <v>0</v>
      </c>
      <c r="N40" s="12"/>
      <c r="O40" s="11">
        <f>IF(N40="",0,IF(N40="優勝",[2]点数換算表!$B$5,IF(N40="準優勝",[2]点数換算表!$C$5,IF(N40="ベスト4",[2]点数換算表!$D$5,IF(N40="ベスト8",[2]点数換算表!$E$5,IF(N40="ベスト16",[2]点数換算表!$F$5,IF(N40="ベスト32",[2]点数換算表!$G$5,"")))))))</f>
        <v>0</v>
      </c>
      <c r="P40" s="12"/>
      <c r="Q40" s="11">
        <f>IF(P40="",0,IF(P40="優勝",[2]点数換算表!$B$6,IF(P40="準優勝",[2]点数換算表!$C$6,IF(P40="ベスト4",[2]点数換算表!$D$6,IF(P40="ベスト8",[2]点数換算表!$E$6,IF(P40="ベスト16",[2]点数換算表!$F$6,IF(P40="ベスト32",[2]点数換算表!$G$6,"")))))))</f>
        <v>0</v>
      </c>
      <c r="R40" s="12"/>
      <c r="S40" s="11">
        <f>IF(R40="",0,IF(R40="優勝",[2]点数換算表!$B$7,IF(R40="準優勝",[2]点数換算表!$C$7,IF(R40="ベスト4",[2]点数換算表!$D$7,IF(R40="ベスト8",[2]点数換算表!$E$7,[2]点数換算表!$F$7)))))</f>
        <v>0</v>
      </c>
      <c r="T40" s="12"/>
      <c r="U40" s="11">
        <f>IF(T40="",0,IF(T40="優勝",[2]点数換算表!$B$8,IF(T40="準優勝",[2]点数換算表!$C$8,IF(T40="ベスト4",[2]点数換算表!$D$8,IF(T40="ベスト8",[2]点数換算表!$E$8,[2]点数換算表!$F$8)))))</f>
        <v>0</v>
      </c>
      <c r="V40" s="12"/>
      <c r="W40" s="23">
        <f>IF(V40="",0,IF(V40="優勝",[2]点数換算表!$B$13,IF(V40="準優勝",[2]点数換算表!$C$13,IF(V40="ベスト4",[2]点数換算表!$D$13,[2]点数換算表!$E$13))))</f>
        <v>0</v>
      </c>
      <c r="X40" s="12"/>
      <c r="Y40" s="11">
        <f>IF(X40="",0,IF(X40="優勝",[2]点数換算表!$B$14,IF(X40="準優勝",[2]点数換算表!$C$14,IF(X40="ベスト4",[2]点数換算表!$D$14,[2]点数換算表!$E$14))))</f>
        <v>0</v>
      </c>
      <c r="Z40" s="12"/>
      <c r="AA40" s="11">
        <f>IF(Z40="",0,IF(Z40="優勝",[2]点数換算表!$B$15,IF(Z40="準優勝",[2]点数換算表!$C$15,IF(Z40="ベスト4",[2]点数換算表!$D$15,IF(Z40="ベスト8",[2]点数換算表!$E$15,IF(Z40="ベスト16",[2]点数換算表!$F$15,""))))))</f>
        <v>0</v>
      </c>
      <c r="AB40" s="12"/>
      <c r="AC40" s="11">
        <f>IF(AB40="",0,IF(AB40="優勝",[2]点数換算表!$B$16,IF(AB40="準優勝",[2]点数換算表!$C$16,IF(AB40="ベスト4",[2]点数換算表!$D$16,IF(AB40="ベスト8",[2]点数換算表!$E$16,IF(AB40="ベスト16",[2]点数換算表!$F$16,IF(AB40="ベスト32",[2]点数換算表!$G$16,"")))))))</f>
        <v>0</v>
      </c>
      <c r="AD40" s="12"/>
      <c r="AE40" s="11">
        <f>IF(AD40="",0,IF(AD40="優勝",[2]点数換算表!$B$17,IF(AD40="準優勝",[2]点数換算表!$C$17,IF(AD40="ベスト4",[2]点数換算表!$D$17,IF(AD40="ベスト8",[2]点数換算表!$E$17,IF(AD40="ベスト16",[2]点数換算表!$F$17,IF(AD40="ベスト32",[2]点数換算表!$G$17,"")))))))</f>
        <v>0</v>
      </c>
      <c r="AF40" s="12"/>
      <c r="AG40" s="11">
        <f>IF(AF40="",0,IF(AF40="優勝",[2]点数換算表!$B$18,IF(AF40="準優勝",[2]点数換算表!$C$18,IF(AF40="ベスト4",[2]点数換算表!$D$18,IF(AF40="ベスト8",[2]点数換算表!$E$18,[2]点数換算表!$F$18)))))</f>
        <v>0</v>
      </c>
      <c r="AH40" s="12"/>
      <c r="AI40" s="11">
        <f>IF(AH40="",0,IF(AH40="優勝",[2]点数換算表!$B$19,IF(AH40="準優勝",[2]点数換算表!$C$19,IF(AH40="ベスト4",[2]点数換算表!$D$19,IF(AH40="ベスト8",[2]点数換算表!$E$19,[2]点数換算表!$F$19)))))</f>
        <v>0</v>
      </c>
      <c r="AJ40" s="13">
        <f t="shared" si="3"/>
        <v>32</v>
      </c>
      <c r="AK40" s="15" t="s">
        <v>135</v>
      </c>
      <c r="AL40" s="13">
        <f>IF(AK40="",0,IF(AK40="優勝",[10]現行XD用点数換算表!$B$16,IF(AK40="準優勝",[10]現行XD用点数換算表!$C$16,IF(AK40="ベスト4",[10]現行XD用点数換算表!$D$16,IF(AK40="ベスト8",[10]現行XD用点数換算表!$E$16,IF(AK40="ベスト16",[10]現行XD用点数換算表!$F$16,IF(AK40="ベスト32",[10]現行XD用点数換算表!$G$16,"")))))))</f>
        <v>8</v>
      </c>
      <c r="AM40" s="15" t="s">
        <v>135</v>
      </c>
      <c r="AN40" s="13">
        <f>IF(AM40="",0,IF(AM40="優勝",[10]現行XD用点数換算表!$B$17,IF(AM40="準優勝",[10]現行XD用点数換算表!$C$17,IF(AM40="ベスト4",[10]現行XD用点数換算表!$D$17,IF(AM40="ベスト8",[10]現行XD用点数換算表!$E$17,IF(AM40="ベスト16",[10]現行XD用点数換算表!$F$17,IF(AM40="ベスト32",[10]現行XD用点数換算表!$G$17,"")))))))</f>
        <v>24</v>
      </c>
    </row>
    <row r="41" spans="1:40">
      <c r="A41" s="13">
        <v>38</v>
      </c>
      <c r="B41" s="15" t="s">
        <v>803</v>
      </c>
      <c r="C41" s="15" t="s">
        <v>144</v>
      </c>
      <c r="D41" s="15">
        <v>3</v>
      </c>
      <c r="E41" s="16" t="s">
        <v>177</v>
      </c>
      <c r="F41" s="26" t="s">
        <v>539</v>
      </c>
      <c r="G41" s="11">
        <f t="shared" si="2"/>
        <v>24</v>
      </c>
      <c r="H41" s="12"/>
      <c r="I41" s="23">
        <f>IF(H41="",0,IF(H41="優勝",[2]点数換算表!$B$2,IF(H41="準優勝",[2]点数換算表!$C$2,IF(H41="ベスト4",[2]点数換算表!$D$2,[2]点数換算表!$E$2))))</f>
        <v>0</v>
      </c>
      <c r="J41" s="12"/>
      <c r="K41" s="11">
        <f>IF(J41="",0,IF(J41="優勝",[2]点数換算表!$B$3,IF(J41="準優勝",[2]点数換算表!$C$3,IF(J41="ベスト4",[2]点数換算表!$D$3,[2]点数換算表!$E$3))))</f>
        <v>0</v>
      </c>
      <c r="L41" s="12"/>
      <c r="M41" s="11">
        <f>IF(L41="",0,IF(L41="優勝",[2]点数換算表!$B$4,IF(L41="準優勝",[2]点数換算表!$C$4,IF(L41="ベスト4",[2]点数換算表!$D$4,IF(L41="ベスト8",[2]点数換算表!$E$4,IF(L41="ベスト16",[2]点数換算表!$F$4,""))))))</f>
        <v>0</v>
      </c>
      <c r="N41" s="12"/>
      <c r="O41" s="11">
        <f>IF(N41="",0,IF(N41="優勝",[2]点数換算表!$B$5,IF(N41="準優勝",[2]点数換算表!$C$5,IF(N41="ベスト4",[2]点数換算表!$D$5,IF(N41="ベスト8",[2]点数換算表!$E$5,IF(N41="ベスト16",[2]点数換算表!$F$5,IF(N41="ベスト32",[2]点数換算表!$G$5,"")))))))</f>
        <v>0</v>
      </c>
      <c r="P41" s="12"/>
      <c r="Q41" s="11">
        <f>IF(P41="",0,IF(P41="優勝",[2]点数換算表!$B$6,IF(P41="準優勝",[2]点数換算表!$C$6,IF(P41="ベスト4",[2]点数換算表!$D$6,IF(P41="ベスト8",[2]点数換算表!$E$6,IF(P41="ベスト16",[2]点数換算表!$F$6,IF(P41="ベスト32",[2]点数換算表!$G$6,"")))))))</f>
        <v>0</v>
      </c>
      <c r="R41" s="12"/>
      <c r="S41" s="11">
        <f>IF(R41="",0,IF(R41="優勝",[2]点数換算表!$B$7,IF(R41="準優勝",[2]点数換算表!$C$7,IF(R41="ベスト4",[2]点数換算表!$D$7,IF(R41="ベスト8",[2]点数換算表!$E$7,[2]点数換算表!$F$7)))))</f>
        <v>0</v>
      </c>
      <c r="T41" s="12"/>
      <c r="U41" s="11">
        <f>IF(T41="",0,IF(T41="優勝",[2]点数換算表!$B$8,IF(T41="準優勝",[2]点数換算表!$C$8,IF(T41="ベスト4",[2]点数換算表!$D$8,IF(T41="ベスト8",[2]点数換算表!$E$8,[2]点数換算表!$F$8)))))</f>
        <v>0</v>
      </c>
      <c r="V41" s="12"/>
      <c r="W41" s="23">
        <f>IF(V41="",0,IF(V41="優勝",[2]点数換算表!$B$13,IF(V41="準優勝",[2]点数換算表!$C$13,IF(V41="ベスト4",[2]点数換算表!$D$13,[2]点数換算表!$E$13))))</f>
        <v>0</v>
      </c>
      <c r="X41" s="12"/>
      <c r="Y41" s="11">
        <f>IF(X41="",0,IF(X41="優勝",[2]点数換算表!$B$14,IF(X41="準優勝",[2]点数換算表!$C$14,IF(X41="ベスト4",[2]点数換算表!$D$14,[2]点数換算表!$E$14))))</f>
        <v>0</v>
      </c>
      <c r="Z41" s="12"/>
      <c r="AA41" s="11">
        <f>IF(Z41="",0,IF(Z41="優勝",[2]点数換算表!$B$15,IF(Z41="準優勝",[2]点数換算表!$C$15,IF(Z41="ベスト4",[2]点数換算表!$D$15,IF(Z41="ベスト8",[2]点数換算表!$E$15,IF(Z41="ベスト16",[2]点数換算表!$F$15,""))))))</f>
        <v>0</v>
      </c>
      <c r="AB41" s="12"/>
      <c r="AC41" s="11">
        <f>IF(AB41="",0,IF(AB41="優勝",[2]点数換算表!$B$16,IF(AB41="準優勝",[2]点数換算表!$C$16,IF(AB41="ベスト4",[2]点数換算表!$D$16,IF(AB41="ベスト8",[2]点数換算表!$E$16,IF(AB41="ベスト16",[2]点数換算表!$F$16,IF(AB41="ベスト32",[2]点数換算表!$G$16,"")))))))</f>
        <v>0</v>
      </c>
      <c r="AD41" s="12"/>
      <c r="AE41" s="11">
        <f>IF(AD41="",0,IF(AD41="優勝",[2]点数換算表!$B$17,IF(AD41="準優勝",[2]点数換算表!$C$17,IF(AD41="ベスト4",[2]点数換算表!$D$17,IF(AD41="ベスト8",[2]点数換算表!$E$17,IF(AD41="ベスト16",[2]点数換算表!$F$17,IF(AD41="ベスト32",[2]点数換算表!$G$17,"")))))))</f>
        <v>0</v>
      </c>
      <c r="AF41" s="12"/>
      <c r="AG41" s="11">
        <f>IF(AF41="",0,IF(AF41="優勝",[2]点数換算表!$B$18,IF(AF41="準優勝",[2]点数換算表!$C$18,IF(AF41="ベスト4",[2]点数換算表!$D$18,IF(AF41="ベスト8",[2]点数換算表!$E$18,[2]点数換算表!$F$18)))))</f>
        <v>0</v>
      </c>
      <c r="AH41" s="12"/>
      <c r="AI41" s="11">
        <f>IF(AH41="",0,IF(AH41="優勝",[2]点数換算表!$B$19,IF(AH41="準優勝",[2]点数換算表!$C$19,IF(AH41="ベスト4",[2]点数換算表!$D$19,IF(AH41="ベスト8",[2]点数換算表!$E$19,[2]点数換算表!$F$19)))))</f>
        <v>0</v>
      </c>
      <c r="AJ41" s="13">
        <f t="shared" si="3"/>
        <v>24</v>
      </c>
      <c r="AK41" s="15"/>
      <c r="AL41" s="13">
        <f>IF(AK41="",0,IF(AK41="優勝",[10]現行XD用点数換算表!$B$16,IF(AK41="準優勝",[10]現行XD用点数換算表!$C$16,IF(AK41="ベスト4",[10]現行XD用点数換算表!$D$16,IF(AK41="ベスト8",[10]現行XD用点数換算表!$E$16,IF(AK41="ベスト16",[10]現行XD用点数換算表!$F$16,IF(AK41="ベスト32",[10]現行XD用点数換算表!$G$16,"")))))))</f>
        <v>0</v>
      </c>
      <c r="AM41" s="15" t="s">
        <v>135</v>
      </c>
      <c r="AN41" s="13">
        <f>IF(AM41="",0,IF(AM41="優勝",[10]現行XD用点数換算表!$B$17,IF(AM41="準優勝",[10]現行XD用点数換算表!$C$17,IF(AM41="ベスト4",[10]現行XD用点数換算表!$D$17,IF(AM41="ベスト8",[10]現行XD用点数換算表!$E$17,IF(AM41="ベスト16",[10]現行XD用点数換算表!$F$17,IF(AM41="ベスト32",[10]現行XD用点数換算表!$G$17,"")))))))</f>
        <v>24</v>
      </c>
    </row>
    <row r="42" spans="1:40">
      <c r="A42" s="13">
        <v>39</v>
      </c>
      <c r="B42" s="15" t="s">
        <v>819</v>
      </c>
      <c r="C42" s="15" t="s">
        <v>812</v>
      </c>
      <c r="D42" s="15">
        <v>2</v>
      </c>
      <c r="E42" s="16" t="s">
        <v>177</v>
      </c>
      <c r="F42" s="26" t="s">
        <v>539</v>
      </c>
      <c r="G42" s="11">
        <f t="shared" si="2"/>
        <v>24</v>
      </c>
      <c r="H42" s="12"/>
      <c r="I42" s="23">
        <f>IF(H42="",0,IF(H42="優勝",[2]点数換算表!$B$2,IF(H42="準優勝",[2]点数換算表!$C$2,IF(H42="ベスト4",[2]点数換算表!$D$2,[2]点数換算表!$E$2))))</f>
        <v>0</v>
      </c>
      <c r="J42" s="12"/>
      <c r="K42" s="11">
        <f>IF(J42="",0,IF(J42="優勝",[2]点数換算表!$B$3,IF(J42="準優勝",[2]点数換算表!$C$3,IF(J42="ベスト4",[2]点数換算表!$D$3,[2]点数換算表!$E$3))))</f>
        <v>0</v>
      </c>
      <c r="L42" s="12"/>
      <c r="M42" s="11">
        <f>IF(L42="",0,IF(L42="優勝",[2]点数換算表!$B$4,IF(L42="準優勝",[2]点数換算表!$C$4,IF(L42="ベスト4",[2]点数換算表!$D$4,IF(L42="ベスト8",[2]点数換算表!$E$4,IF(L42="ベスト16",[2]点数換算表!$F$4,""))))))</f>
        <v>0</v>
      </c>
      <c r="N42" s="12"/>
      <c r="O42" s="11">
        <f>IF(N42="",0,IF(N42="優勝",[2]点数換算表!$B$5,IF(N42="準優勝",[2]点数換算表!$C$5,IF(N42="ベスト4",[2]点数換算表!$D$5,IF(N42="ベスト8",[2]点数換算表!$E$5,IF(N42="ベスト16",[2]点数換算表!$F$5,IF(N42="ベスト32",[2]点数換算表!$G$5,"")))))))</f>
        <v>0</v>
      </c>
      <c r="P42" s="12"/>
      <c r="Q42" s="11">
        <f>IF(P42="",0,IF(P42="優勝",[2]点数換算表!$B$6,IF(P42="準優勝",[2]点数換算表!$C$6,IF(P42="ベスト4",[2]点数換算表!$D$6,IF(P42="ベスト8",[2]点数換算表!$E$6,IF(P42="ベスト16",[2]点数換算表!$F$6,IF(P42="ベスト32",[2]点数換算表!$G$6,"")))))))</f>
        <v>0</v>
      </c>
      <c r="R42" s="12"/>
      <c r="S42" s="11">
        <f>IF(R42="",0,IF(R42="優勝",[2]点数換算表!$B$7,IF(R42="準優勝",[2]点数換算表!$C$7,IF(R42="ベスト4",[2]点数換算表!$D$7,IF(R42="ベスト8",[2]点数換算表!$E$7,[2]点数換算表!$F$7)))))</f>
        <v>0</v>
      </c>
      <c r="T42" s="12"/>
      <c r="U42" s="11">
        <f>IF(T42="",0,IF(T42="優勝",[2]点数換算表!$B$8,IF(T42="準優勝",[2]点数換算表!$C$8,IF(T42="ベスト4",[2]点数換算表!$D$8,IF(T42="ベスト8",[2]点数換算表!$E$8,[2]点数換算表!$F$8)))))</f>
        <v>0</v>
      </c>
      <c r="V42" s="12"/>
      <c r="W42" s="23">
        <f>IF(V42="",0,IF(V42="優勝",[2]点数換算表!$B$13,IF(V42="準優勝",[2]点数換算表!$C$13,IF(V42="ベスト4",[2]点数換算表!$D$13,[2]点数換算表!$E$13))))</f>
        <v>0</v>
      </c>
      <c r="X42" s="12"/>
      <c r="Y42" s="11">
        <f>IF(X42="",0,IF(X42="優勝",[2]点数換算表!$B$14,IF(X42="準優勝",[2]点数換算表!$C$14,IF(X42="ベスト4",[2]点数換算表!$D$14,[2]点数換算表!$E$14))))</f>
        <v>0</v>
      </c>
      <c r="Z42" s="12"/>
      <c r="AA42" s="11">
        <f>IF(Z42="",0,IF(Z42="優勝",[2]点数換算表!$B$15,IF(Z42="準優勝",[2]点数換算表!$C$15,IF(Z42="ベスト4",[2]点数換算表!$D$15,IF(Z42="ベスト8",[2]点数換算表!$E$15,IF(Z42="ベスト16",[2]点数換算表!$F$15,""))))))</f>
        <v>0</v>
      </c>
      <c r="AB42" s="12"/>
      <c r="AC42" s="11">
        <f>IF(AB42="",0,IF(AB42="優勝",[2]点数換算表!$B$16,IF(AB42="準優勝",[2]点数換算表!$C$16,IF(AB42="ベスト4",[2]点数換算表!$D$16,IF(AB42="ベスト8",[2]点数換算表!$E$16,IF(AB42="ベスト16",[2]点数換算表!$F$16,IF(AB42="ベスト32",[2]点数換算表!$G$16,"")))))))</f>
        <v>0</v>
      </c>
      <c r="AD42" s="12"/>
      <c r="AE42" s="11">
        <f>IF(AD42="",0,IF(AD42="優勝",[2]点数換算表!$B$17,IF(AD42="準優勝",[2]点数換算表!$C$17,IF(AD42="ベスト4",[2]点数換算表!$D$17,IF(AD42="ベスト8",[2]点数換算表!$E$17,IF(AD42="ベスト16",[2]点数換算表!$F$17,IF(AD42="ベスト32",[2]点数換算表!$G$17,"")))))))</f>
        <v>0</v>
      </c>
      <c r="AF42" s="12"/>
      <c r="AG42" s="11">
        <f>IF(AF42="",0,IF(AF42="優勝",[2]点数換算表!$B$18,IF(AF42="準優勝",[2]点数換算表!$C$18,IF(AF42="ベスト4",[2]点数換算表!$D$18,IF(AF42="ベスト8",[2]点数換算表!$E$18,[2]点数換算表!$F$18)))))</f>
        <v>0</v>
      </c>
      <c r="AH42" s="12"/>
      <c r="AI42" s="11">
        <f>IF(AH42="",0,IF(AH42="優勝",[2]点数換算表!$B$19,IF(AH42="準優勝",[2]点数換算表!$C$19,IF(AH42="ベスト4",[2]点数換算表!$D$19,IF(AH42="ベスト8",[2]点数換算表!$E$19,[2]点数換算表!$F$19)))))</f>
        <v>0</v>
      </c>
      <c r="AJ42" s="13">
        <f t="shared" si="3"/>
        <v>24</v>
      </c>
      <c r="AK42" s="15"/>
      <c r="AL42" s="13">
        <f>IF(AK42="",0,IF(AK42="優勝",[10]現行XD用点数換算表!$B$16,IF(AK42="準優勝",[10]現行XD用点数換算表!$C$16,IF(AK42="ベスト4",[10]現行XD用点数換算表!$D$16,IF(AK42="ベスト8",[10]現行XD用点数換算表!$E$16,IF(AK42="ベスト16",[10]現行XD用点数換算表!$F$16,IF(AK42="ベスト32",[10]現行XD用点数換算表!$G$16,"")))))))</f>
        <v>0</v>
      </c>
      <c r="AM42" s="15" t="s">
        <v>135</v>
      </c>
      <c r="AN42" s="13">
        <f>IF(AM42="",0,IF(AM42="優勝",[10]現行XD用点数換算表!$B$17,IF(AM42="準優勝",[10]現行XD用点数換算表!$C$17,IF(AM42="ベスト4",[10]現行XD用点数換算表!$D$17,IF(AM42="ベスト8",[10]現行XD用点数換算表!$E$17,IF(AM42="ベスト16",[10]現行XD用点数換算表!$F$17,IF(AM42="ベスト32",[10]現行XD用点数換算表!$G$17,"")))))))</f>
        <v>24</v>
      </c>
    </row>
    <row r="43" spans="1:40">
      <c r="A43" s="13">
        <v>40</v>
      </c>
      <c r="B43" s="15" t="s">
        <v>823</v>
      </c>
      <c r="C43" s="15" t="s">
        <v>140</v>
      </c>
      <c r="D43" s="15">
        <v>3</v>
      </c>
      <c r="E43" s="16" t="s">
        <v>177</v>
      </c>
      <c r="F43" s="26" t="s">
        <v>539</v>
      </c>
      <c r="G43" s="11">
        <f t="shared" si="2"/>
        <v>24</v>
      </c>
      <c r="H43" s="12"/>
      <c r="I43" s="23">
        <f>IF(H43="",0,IF(H43="優勝",[2]点数換算表!$B$2,IF(H43="準優勝",[2]点数換算表!$C$2,IF(H43="ベスト4",[2]点数換算表!$D$2,[2]点数換算表!$E$2))))</f>
        <v>0</v>
      </c>
      <c r="J43" s="12"/>
      <c r="K43" s="11">
        <f>IF(J43="",0,IF(J43="優勝",[2]点数換算表!$B$3,IF(J43="準優勝",[2]点数換算表!$C$3,IF(J43="ベスト4",[2]点数換算表!$D$3,[2]点数換算表!$E$3))))</f>
        <v>0</v>
      </c>
      <c r="L43" s="12"/>
      <c r="M43" s="11">
        <f>IF(L43="",0,IF(L43="優勝",[2]点数換算表!$B$4,IF(L43="準優勝",[2]点数換算表!$C$4,IF(L43="ベスト4",[2]点数換算表!$D$4,IF(L43="ベスト8",[2]点数換算表!$E$4,IF(L43="ベスト16",[2]点数換算表!$F$4,""))))))</f>
        <v>0</v>
      </c>
      <c r="N43" s="12"/>
      <c r="O43" s="11">
        <f>IF(N43="",0,IF(N43="優勝",[2]点数換算表!$B$5,IF(N43="準優勝",[2]点数換算表!$C$5,IF(N43="ベスト4",[2]点数換算表!$D$5,IF(N43="ベスト8",[2]点数換算表!$E$5,IF(N43="ベスト16",[2]点数換算表!$F$5,IF(N43="ベスト32",[2]点数換算表!$G$5,"")))))))</f>
        <v>0</v>
      </c>
      <c r="P43" s="12"/>
      <c r="Q43" s="11">
        <f>IF(P43="",0,IF(P43="優勝",[2]点数換算表!$B$6,IF(P43="準優勝",[2]点数換算表!$C$6,IF(P43="ベスト4",[2]点数換算表!$D$6,IF(P43="ベスト8",[2]点数換算表!$E$6,IF(P43="ベスト16",[2]点数換算表!$F$6,IF(P43="ベスト32",[2]点数換算表!$G$6,"")))))))</f>
        <v>0</v>
      </c>
      <c r="R43" s="12"/>
      <c r="S43" s="11">
        <f>IF(R43="",0,IF(R43="優勝",[2]点数換算表!$B$7,IF(R43="準優勝",[2]点数換算表!$C$7,IF(R43="ベスト4",[2]点数換算表!$D$7,IF(R43="ベスト8",[2]点数換算表!$E$7,[2]点数換算表!$F$7)))))</f>
        <v>0</v>
      </c>
      <c r="T43" s="12"/>
      <c r="U43" s="11">
        <f>IF(T43="",0,IF(T43="優勝",[2]点数換算表!$B$8,IF(T43="準優勝",[2]点数換算表!$C$8,IF(T43="ベスト4",[2]点数換算表!$D$8,IF(T43="ベスト8",[2]点数換算表!$E$8,[2]点数換算表!$F$8)))))</f>
        <v>0</v>
      </c>
      <c r="V43" s="12"/>
      <c r="W43" s="23">
        <f>IF(V43="",0,IF(V43="優勝",[2]点数換算表!$B$13,IF(V43="準優勝",[2]点数換算表!$C$13,IF(V43="ベスト4",[2]点数換算表!$D$13,[2]点数換算表!$E$13))))</f>
        <v>0</v>
      </c>
      <c r="X43" s="12"/>
      <c r="Y43" s="11">
        <f>IF(X43="",0,IF(X43="優勝",[2]点数換算表!$B$14,IF(X43="準優勝",[2]点数換算表!$C$14,IF(X43="ベスト4",[2]点数換算表!$D$14,[2]点数換算表!$E$14))))</f>
        <v>0</v>
      </c>
      <c r="Z43" s="12"/>
      <c r="AA43" s="11">
        <f>IF(Z43="",0,IF(Z43="優勝",[2]点数換算表!$B$15,IF(Z43="準優勝",[2]点数換算表!$C$15,IF(Z43="ベスト4",[2]点数換算表!$D$15,IF(Z43="ベスト8",[2]点数換算表!$E$15,IF(Z43="ベスト16",[2]点数換算表!$F$15,""))))))</f>
        <v>0</v>
      </c>
      <c r="AB43" s="12"/>
      <c r="AC43" s="11">
        <f>IF(AB43="",0,IF(AB43="優勝",[2]点数換算表!$B$16,IF(AB43="準優勝",[2]点数換算表!$C$16,IF(AB43="ベスト4",[2]点数換算表!$D$16,IF(AB43="ベスト8",[2]点数換算表!$E$16,IF(AB43="ベスト16",[2]点数換算表!$F$16,IF(AB43="ベスト32",[2]点数換算表!$G$16,"")))))))</f>
        <v>0</v>
      </c>
      <c r="AD43" s="12"/>
      <c r="AE43" s="11">
        <f>IF(AD43="",0,IF(AD43="優勝",[2]点数換算表!$B$17,IF(AD43="準優勝",[2]点数換算表!$C$17,IF(AD43="ベスト4",[2]点数換算表!$D$17,IF(AD43="ベスト8",[2]点数換算表!$E$17,IF(AD43="ベスト16",[2]点数換算表!$F$17,IF(AD43="ベスト32",[2]点数換算表!$G$17,"")))))))</f>
        <v>0</v>
      </c>
      <c r="AF43" s="12"/>
      <c r="AG43" s="11">
        <f>IF(AF43="",0,IF(AF43="優勝",[2]点数換算表!$B$18,IF(AF43="準優勝",[2]点数換算表!$C$18,IF(AF43="ベスト4",[2]点数換算表!$D$18,IF(AF43="ベスト8",[2]点数換算表!$E$18,[2]点数換算表!$F$18)))))</f>
        <v>0</v>
      </c>
      <c r="AH43" s="12"/>
      <c r="AI43" s="11">
        <f>IF(AH43="",0,IF(AH43="優勝",[2]点数換算表!$B$19,IF(AH43="準優勝",[2]点数換算表!$C$19,IF(AH43="ベスト4",[2]点数換算表!$D$19,IF(AH43="ベスト8",[2]点数換算表!$E$19,[2]点数換算表!$F$19)))))</f>
        <v>0</v>
      </c>
      <c r="AJ43" s="13">
        <f t="shared" si="3"/>
        <v>24</v>
      </c>
      <c r="AK43" s="15"/>
      <c r="AL43" s="13">
        <f>IF(AK43="",0,IF(AK43="優勝",[10]現行XD用点数換算表!$B$16,IF(AK43="準優勝",[10]現行XD用点数換算表!$C$16,IF(AK43="ベスト4",[10]現行XD用点数換算表!$D$16,IF(AK43="ベスト8",[10]現行XD用点数換算表!$E$16,IF(AK43="ベスト16",[10]現行XD用点数換算表!$F$16,IF(AK43="ベスト32",[10]現行XD用点数換算表!$G$16,"")))))))</f>
        <v>0</v>
      </c>
      <c r="AM43" s="15" t="s">
        <v>135</v>
      </c>
      <c r="AN43" s="13">
        <f>IF(AM43="",0,IF(AM43="優勝",[10]現行XD用点数換算表!$B$17,IF(AM43="準優勝",[10]現行XD用点数換算表!$C$17,IF(AM43="ベスト4",[10]現行XD用点数換算表!$D$17,IF(AM43="ベスト8",[10]現行XD用点数換算表!$E$17,IF(AM43="ベスト16",[10]現行XD用点数換算表!$F$17,IF(AM43="ベスト32",[10]現行XD用点数換算表!$G$17,"")))))))</f>
        <v>24</v>
      </c>
    </row>
    <row r="44" spans="1:40">
      <c r="A44" s="13">
        <v>41</v>
      </c>
      <c r="B44" s="15" t="s">
        <v>824</v>
      </c>
      <c r="C44" s="15" t="s">
        <v>140</v>
      </c>
      <c r="D44" s="15">
        <v>3</v>
      </c>
      <c r="E44" s="16" t="s">
        <v>177</v>
      </c>
      <c r="F44" s="26" t="s">
        <v>539</v>
      </c>
      <c r="G44" s="11">
        <f t="shared" ref="G44:G55" si="4">MAX(I44,K44)+SUM(M44:U44)+MAX(W44,Y44)+SUM(AA44:AI44)+AJ44</f>
        <v>24</v>
      </c>
      <c r="H44" s="12"/>
      <c r="I44" s="23">
        <f>IF(H44="",0,IF(H44="優勝",[2]点数換算表!$B$2,IF(H44="準優勝",[2]点数換算表!$C$2,IF(H44="ベスト4",[2]点数換算表!$D$2,[2]点数換算表!$E$2))))</f>
        <v>0</v>
      </c>
      <c r="J44" s="12"/>
      <c r="K44" s="11">
        <f>IF(J44="",0,IF(J44="優勝",[2]点数換算表!$B$3,IF(J44="準優勝",[2]点数換算表!$C$3,IF(J44="ベスト4",[2]点数換算表!$D$3,[2]点数換算表!$E$3))))</f>
        <v>0</v>
      </c>
      <c r="L44" s="12"/>
      <c r="M44" s="11">
        <f>IF(L44="",0,IF(L44="優勝",[2]点数換算表!$B$4,IF(L44="準優勝",[2]点数換算表!$C$4,IF(L44="ベスト4",[2]点数換算表!$D$4,IF(L44="ベスト8",[2]点数換算表!$E$4,IF(L44="ベスト16",[2]点数換算表!$F$4,""))))))</f>
        <v>0</v>
      </c>
      <c r="N44" s="12"/>
      <c r="O44" s="11">
        <f>IF(N44="",0,IF(N44="優勝",[2]点数換算表!$B$5,IF(N44="準優勝",[2]点数換算表!$C$5,IF(N44="ベスト4",[2]点数換算表!$D$5,IF(N44="ベスト8",[2]点数換算表!$E$5,IF(N44="ベスト16",[2]点数換算表!$F$5,IF(N44="ベスト32",[2]点数換算表!$G$5,"")))))))</f>
        <v>0</v>
      </c>
      <c r="P44" s="12"/>
      <c r="Q44" s="11">
        <f>IF(P44="",0,IF(P44="優勝",[2]点数換算表!$B$6,IF(P44="準優勝",[2]点数換算表!$C$6,IF(P44="ベスト4",[2]点数換算表!$D$6,IF(P44="ベスト8",[2]点数換算表!$E$6,IF(P44="ベスト16",[2]点数換算表!$F$6,IF(P44="ベスト32",[2]点数換算表!$G$6,"")))))))</f>
        <v>0</v>
      </c>
      <c r="R44" s="12"/>
      <c r="S44" s="11">
        <f>IF(R44="",0,IF(R44="優勝",[2]点数換算表!$B$7,IF(R44="準優勝",[2]点数換算表!$C$7,IF(R44="ベスト4",[2]点数換算表!$D$7,IF(R44="ベスト8",[2]点数換算表!$E$7,[2]点数換算表!$F$7)))))</f>
        <v>0</v>
      </c>
      <c r="T44" s="12"/>
      <c r="U44" s="11">
        <f>IF(T44="",0,IF(T44="優勝",[2]点数換算表!$B$8,IF(T44="準優勝",[2]点数換算表!$C$8,IF(T44="ベスト4",[2]点数換算表!$D$8,IF(T44="ベスト8",[2]点数換算表!$E$8,[2]点数換算表!$F$8)))))</f>
        <v>0</v>
      </c>
      <c r="V44" s="12"/>
      <c r="W44" s="23">
        <f>IF(V44="",0,IF(V44="優勝",[2]点数換算表!$B$13,IF(V44="準優勝",[2]点数換算表!$C$13,IF(V44="ベスト4",[2]点数換算表!$D$13,[2]点数換算表!$E$13))))</f>
        <v>0</v>
      </c>
      <c r="X44" s="12"/>
      <c r="Y44" s="11">
        <f>IF(X44="",0,IF(X44="優勝",[2]点数換算表!$B$14,IF(X44="準優勝",[2]点数換算表!$C$14,IF(X44="ベスト4",[2]点数換算表!$D$14,[2]点数換算表!$E$14))))</f>
        <v>0</v>
      </c>
      <c r="Z44" s="12"/>
      <c r="AA44" s="11">
        <f>IF(Z44="",0,IF(Z44="優勝",[2]点数換算表!$B$15,IF(Z44="準優勝",[2]点数換算表!$C$15,IF(Z44="ベスト4",[2]点数換算表!$D$15,IF(Z44="ベスト8",[2]点数換算表!$E$15,IF(Z44="ベスト16",[2]点数換算表!$F$15,""))))))</f>
        <v>0</v>
      </c>
      <c r="AB44" s="12"/>
      <c r="AC44" s="11">
        <f>IF(AB44="",0,IF(AB44="優勝",[2]点数換算表!$B$16,IF(AB44="準優勝",[2]点数換算表!$C$16,IF(AB44="ベスト4",[2]点数換算表!$D$16,IF(AB44="ベスト8",[2]点数換算表!$E$16,IF(AB44="ベスト16",[2]点数換算表!$F$16,IF(AB44="ベスト32",[2]点数換算表!$G$16,"")))))))</f>
        <v>0</v>
      </c>
      <c r="AD44" s="12"/>
      <c r="AE44" s="11">
        <f>IF(AD44="",0,IF(AD44="優勝",[2]点数換算表!$B$17,IF(AD44="準優勝",[2]点数換算表!$C$17,IF(AD44="ベスト4",[2]点数換算表!$D$17,IF(AD44="ベスト8",[2]点数換算表!$E$17,IF(AD44="ベスト16",[2]点数換算表!$F$17,IF(AD44="ベスト32",[2]点数換算表!$G$17,"")))))))</f>
        <v>0</v>
      </c>
      <c r="AF44" s="12"/>
      <c r="AG44" s="11">
        <f>IF(AF44="",0,IF(AF44="優勝",[2]点数換算表!$B$18,IF(AF44="準優勝",[2]点数換算表!$C$18,IF(AF44="ベスト4",[2]点数換算表!$D$18,IF(AF44="ベスト8",[2]点数換算表!$E$18,[2]点数換算表!$F$18)))))</f>
        <v>0</v>
      </c>
      <c r="AH44" s="12"/>
      <c r="AI44" s="11">
        <f>IF(AH44="",0,IF(AH44="優勝",[2]点数換算表!$B$19,IF(AH44="準優勝",[2]点数換算表!$C$19,IF(AH44="ベスト4",[2]点数換算表!$D$19,IF(AH44="ベスト8",[2]点数換算表!$E$19,[2]点数換算表!$F$19)))))</f>
        <v>0</v>
      </c>
      <c r="AJ44" s="13">
        <f t="shared" ref="AJ44:AJ55" si="5">SUM(AK44:AN44)</f>
        <v>24</v>
      </c>
      <c r="AK44" s="15"/>
      <c r="AL44" s="13">
        <f>IF(AK44="",0,IF(AK44="優勝",[10]現行XD用点数換算表!$B$16,IF(AK44="準優勝",[10]現行XD用点数換算表!$C$16,IF(AK44="ベスト4",[10]現行XD用点数換算表!$D$16,IF(AK44="ベスト8",[10]現行XD用点数換算表!$E$16,IF(AK44="ベスト16",[10]現行XD用点数換算表!$F$16,IF(AK44="ベスト32",[10]現行XD用点数換算表!$G$16,"")))))))</f>
        <v>0</v>
      </c>
      <c r="AM44" s="15" t="s">
        <v>135</v>
      </c>
      <c r="AN44" s="13">
        <f>IF(AM44="",0,IF(AM44="優勝",[10]現行XD用点数換算表!$B$17,IF(AM44="準優勝",[10]現行XD用点数換算表!$C$17,IF(AM44="ベスト4",[10]現行XD用点数換算表!$D$17,IF(AM44="ベスト8",[10]現行XD用点数換算表!$E$17,IF(AM44="ベスト16",[10]現行XD用点数換算表!$F$17,IF(AM44="ベスト32",[10]現行XD用点数換算表!$G$17,"")))))))</f>
        <v>24</v>
      </c>
    </row>
    <row r="45" spans="1:40">
      <c r="A45" s="13">
        <v>42</v>
      </c>
      <c r="B45" s="15" t="s">
        <v>825</v>
      </c>
      <c r="C45" s="15" t="s">
        <v>812</v>
      </c>
      <c r="D45" s="15">
        <v>2</v>
      </c>
      <c r="E45" s="16" t="s">
        <v>177</v>
      </c>
      <c r="F45" s="26" t="s">
        <v>539</v>
      </c>
      <c r="G45" s="11">
        <f t="shared" si="4"/>
        <v>24</v>
      </c>
      <c r="H45" s="12"/>
      <c r="I45" s="23">
        <f>IF(H45="",0,IF(H45="優勝",[2]点数換算表!$B$2,IF(H45="準優勝",[2]点数換算表!$C$2,IF(H45="ベスト4",[2]点数換算表!$D$2,[2]点数換算表!$E$2))))</f>
        <v>0</v>
      </c>
      <c r="J45" s="12"/>
      <c r="K45" s="11">
        <f>IF(J45="",0,IF(J45="優勝",[2]点数換算表!$B$3,IF(J45="準優勝",[2]点数換算表!$C$3,IF(J45="ベスト4",[2]点数換算表!$D$3,[2]点数換算表!$E$3))))</f>
        <v>0</v>
      </c>
      <c r="L45" s="12"/>
      <c r="M45" s="11">
        <f>IF(L45="",0,IF(L45="優勝",[2]点数換算表!$B$4,IF(L45="準優勝",[2]点数換算表!$C$4,IF(L45="ベスト4",[2]点数換算表!$D$4,IF(L45="ベスト8",[2]点数換算表!$E$4,IF(L45="ベスト16",[2]点数換算表!$F$4,""))))))</f>
        <v>0</v>
      </c>
      <c r="N45" s="12"/>
      <c r="O45" s="11">
        <f>IF(N45="",0,IF(N45="優勝",[2]点数換算表!$B$5,IF(N45="準優勝",[2]点数換算表!$C$5,IF(N45="ベスト4",[2]点数換算表!$D$5,IF(N45="ベスト8",[2]点数換算表!$E$5,IF(N45="ベスト16",[2]点数換算表!$F$5,IF(N45="ベスト32",[2]点数換算表!$G$5,"")))))))</f>
        <v>0</v>
      </c>
      <c r="P45" s="12"/>
      <c r="Q45" s="11">
        <f>IF(P45="",0,IF(P45="優勝",[2]点数換算表!$B$6,IF(P45="準優勝",[2]点数換算表!$C$6,IF(P45="ベスト4",[2]点数換算表!$D$6,IF(P45="ベスト8",[2]点数換算表!$E$6,IF(P45="ベスト16",[2]点数換算表!$F$6,IF(P45="ベスト32",[2]点数換算表!$G$6,"")))))))</f>
        <v>0</v>
      </c>
      <c r="R45" s="12"/>
      <c r="S45" s="11">
        <f>IF(R45="",0,IF(R45="優勝",[2]点数換算表!$B$7,IF(R45="準優勝",[2]点数換算表!$C$7,IF(R45="ベスト4",[2]点数換算表!$D$7,IF(R45="ベスト8",[2]点数換算表!$E$7,[2]点数換算表!$F$7)))))</f>
        <v>0</v>
      </c>
      <c r="T45" s="12"/>
      <c r="U45" s="11">
        <f>IF(T45="",0,IF(T45="優勝",[2]点数換算表!$B$8,IF(T45="準優勝",[2]点数換算表!$C$8,IF(T45="ベスト4",[2]点数換算表!$D$8,IF(T45="ベスト8",[2]点数換算表!$E$8,[2]点数換算表!$F$8)))))</f>
        <v>0</v>
      </c>
      <c r="V45" s="12"/>
      <c r="W45" s="23">
        <f>IF(V45="",0,IF(V45="優勝",[2]点数換算表!$B$13,IF(V45="準優勝",[2]点数換算表!$C$13,IF(V45="ベスト4",[2]点数換算表!$D$13,[2]点数換算表!$E$13))))</f>
        <v>0</v>
      </c>
      <c r="X45" s="12"/>
      <c r="Y45" s="11">
        <f>IF(X45="",0,IF(X45="優勝",[2]点数換算表!$B$14,IF(X45="準優勝",[2]点数換算表!$C$14,IF(X45="ベスト4",[2]点数換算表!$D$14,[2]点数換算表!$E$14))))</f>
        <v>0</v>
      </c>
      <c r="Z45" s="12"/>
      <c r="AA45" s="11">
        <f>IF(Z45="",0,IF(Z45="優勝",[2]点数換算表!$B$15,IF(Z45="準優勝",[2]点数換算表!$C$15,IF(Z45="ベスト4",[2]点数換算表!$D$15,IF(Z45="ベスト8",[2]点数換算表!$E$15,IF(Z45="ベスト16",[2]点数換算表!$F$15,""))))))</f>
        <v>0</v>
      </c>
      <c r="AB45" s="12"/>
      <c r="AC45" s="11">
        <f>IF(AB45="",0,IF(AB45="優勝",[2]点数換算表!$B$16,IF(AB45="準優勝",[2]点数換算表!$C$16,IF(AB45="ベスト4",[2]点数換算表!$D$16,IF(AB45="ベスト8",[2]点数換算表!$E$16,IF(AB45="ベスト16",[2]点数換算表!$F$16,IF(AB45="ベスト32",[2]点数換算表!$G$16,"")))))))</f>
        <v>0</v>
      </c>
      <c r="AD45" s="12"/>
      <c r="AE45" s="11">
        <f>IF(AD45="",0,IF(AD45="優勝",[2]点数換算表!$B$17,IF(AD45="準優勝",[2]点数換算表!$C$17,IF(AD45="ベスト4",[2]点数換算表!$D$17,IF(AD45="ベスト8",[2]点数換算表!$E$17,IF(AD45="ベスト16",[2]点数換算表!$F$17,IF(AD45="ベスト32",[2]点数換算表!$G$17,"")))))))</f>
        <v>0</v>
      </c>
      <c r="AF45" s="12"/>
      <c r="AG45" s="11">
        <f>IF(AF45="",0,IF(AF45="優勝",[2]点数換算表!$B$18,IF(AF45="準優勝",[2]点数換算表!$C$18,IF(AF45="ベスト4",[2]点数換算表!$D$18,IF(AF45="ベスト8",[2]点数換算表!$E$18,[2]点数換算表!$F$18)))))</f>
        <v>0</v>
      </c>
      <c r="AH45" s="12"/>
      <c r="AI45" s="11">
        <f>IF(AH45="",0,IF(AH45="優勝",[2]点数換算表!$B$19,IF(AH45="準優勝",[2]点数換算表!$C$19,IF(AH45="ベスト4",[2]点数換算表!$D$19,IF(AH45="ベスト8",[2]点数換算表!$E$19,[2]点数換算表!$F$19)))))</f>
        <v>0</v>
      </c>
      <c r="AJ45" s="13">
        <f t="shared" si="5"/>
        <v>24</v>
      </c>
      <c r="AK45" s="15"/>
      <c r="AL45" s="13">
        <f>IF(AK45="",0,IF(AK45="優勝",[10]現行XD用点数換算表!$B$16,IF(AK45="準優勝",[10]現行XD用点数換算表!$C$16,IF(AK45="ベスト4",[10]現行XD用点数換算表!$D$16,IF(AK45="ベスト8",[10]現行XD用点数換算表!$E$16,IF(AK45="ベスト16",[10]現行XD用点数換算表!$F$16,IF(AK45="ベスト32",[10]現行XD用点数換算表!$G$16,"")))))))</f>
        <v>0</v>
      </c>
      <c r="AM45" s="15" t="s">
        <v>135</v>
      </c>
      <c r="AN45" s="13">
        <f>IF(AM45="",0,IF(AM45="優勝",[10]現行XD用点数換算表!$B$17,IF(AM45="準優勝",[10]現行XD用点数換算表!$C$17,IF(AM45="ベスト4",[10]現行XD用点数換算表!$D$17,IF(AM45="ベスト8",[10]現行XD用点数換算表!$E$17,IF(AM45="ベスト16",[10]現行XD用点数換算表!$F$17,IF(AM45="ベスト32",[10]現行XD用点数換算表!$G$17,"")))))))</f>
        <v>24</v>
      </c>
    </row>
    <row r="46" spans="1:40">
      <c r="A46" s="13">
        <v>43</v>
      </c>
      <c r="B46" s="15" t="s">
        <v>472</v>
      </c>
      <c r="C46" s="15" t="s">
        <v>466</v>
      </c>
      <c r="D46" s="15">
        <v>3</v>
      </c>
      <c r="E46" s="25" t="s">
        <v>467</v>
      </c>
      <c r="F46" s="40" t="s">
        <v>539</v>
      </c>
      <c r="G46" s="11">
        <f t="shared" si="4"/>
        <v>24</v>
      </c>
      <c r="H46" s="12"/>
      <c r="I46" s="23">
        <f>IF(H46="",0,IF(H46="優勝",[2]点数換算表!$B$2,IF(H46="準優勝",[2]点数換算表!$C$2,IF(H46="ベスト4",[2]点数換算表!$D$2,[2]点数換算表!$E$2))))</f>
        <v>0</v>
      </c>
      <c r="J46" s="12"/>
      <c r="K46" s="11">
        <f>IF(J46="",0,IF(J46="優勝",[2]点数換算表!$B$3,IF(J46="準優勝",[2]点数換算表!$C$3,IF(J46="ベスト4",[2]点数換算表!$D$3,[2]点数換算表!$E$3))))</f>
        <v>0</v>
      </c>
      <c r="L46" s="12"/>
      <c r="M46" s="11">
        <f>IF(L46="",0,IF(L46="優勝",[2]点数換算表!$B$4,IF(L46="準優勝",[2]点数換算表!$C$4,IF(L46="ベスト4",[2]点数換算表!$D$4,IF(L46="ベスト8",[2]点数換算表!$E$4,IF(L46="ベスト16",[2]点数換算表!$F$4,""))))))</f>
        <v>0</v>
      </c>
      <c r="N46" s="12"/>
      <c r="O46" s="11">
        <f>IF(N46="",0,IF(N46="優勝",[2]点数換算表!$B$5,IF(N46="準優勝",[2]点数換算表!$C$5,IF(N46="ベスト4",[2]点数換算表!$D$5,IF(N46="ベスト8",[2]点数換算表!$E$5,IF(N46="ベスト16",[2]点数換算表!$F$5,IF(N46="ベスト32",[2]点数換算表!$G$5,"")))))))</f>
        <v>0</v>
      </c>
      <c r="P46" s="12"/>
      <c r="Q46" s="11">
        <f>IF(P46="",0,IF(P46="優勝",[2]点数換算表!$B$6,IF(P46="準優勝",[2]点数換算表!$C$6,IF(P46="ベスト4",[2]点数換算表!$D$6,IF(P46="ベスト8",[2]点数換算表!$E$6,IF(P46="ベスト16",[2]点数換算表!$F$6,IF(P46="ベスト32",[2]点数換算表!$G$6,"")))))))</f>
        <v>0</v>
      </c>
      <c r="R46" s="12"/>
      <c r="S46" s="11">
        <f>IF(R46="",0,IF(R46="優勝",[2]点数換算表!$B$7,IF(R46="準優勝",[2]点数換算表!$C$7,IF(R46="ベスト4",[2]点数換算表!$D$7,IF(R46="ベスト8",[2]点数換算表!$E$7,[2]点数換算表!$F$7)))))</f>
        <v>0</v>
      </c>
      <c r="T46" s="12"/>
      <c r="U46" s="11">
        <f>IF(T46="",0,IF(T46="優勝",[2]点数換算表!$B$8,IF(T46="準優勝",[2]点数換算表!$C$8,IF(T46="ベスト4",[2]点数換算表!$D$8,IF(T46="ベスト8",[2]点数換算表!$E$8,[2]点数換算表!$F$8)))))</f>
        <v>0</v>
      </c>
      <c r="V46" s="12"/>
      <c r="W46" s="23">
        <f>IF(V46="",0,IF(V46="優勝",[2]点数換算表!$B$13,IF(V46="準優勝",[2]点数換算表!$C$13,IF(V46="ベスト4",[2]点数換算表!$D$13,[2]点数換算表!$E$13))))</f>
        <v>0</v>
      </c>
      <c r="X46" s="12"/>
      <c r="Y46" s="11">
        <f>IF(X46="",0,IF(X46="優勝",[2]点数換算表!$B$14,IF(X46="準優勝",[2]点数換算表!$C$14,IF(X46="ベスト4",[2]点数換算表!$D$14,[2]点数換算表!$E$14))))</f>
        <v>0</v>
      </c>
      <c r="Z46" s="12"/>
      <c r="AA46" s="11">
        <f>IF(Z46="",0,IF(Z46="優勝",[2]点数換算表!$B$15,IF(Z46="準優勝",[2]点数換算表!$C$15,IF(Z46="ベスト4",[2]点数換算表!$D$15,IF(Z46="ベスト8",[2]点数換算表!$E$15,IF(Z46="ベスト16",[2]点数換算表!$F$15,""))))))</f>
        <v>0</v>
      </c>
      <c r="AB46" s="12"/>
      <c r="AC46" s="11">
        <f>IF(AB46="",0,IF(AB46="優勝",[2]点数換算表!$B$16,IF(AB46="準優勝",[2]点数換算表!$C$16,IF(AB46="ベスト4",[2]点数換算表!$D$16,IF(AB46="ベスト8",[2]点数換算表!$E$16,IF(AB46="ベスト16",[2]点数換算表!$F$16,IF(AB46="ベスト32",[2]点数換算表!$G$16,"")))))))</f>
        <v>0</v>
      </c>
      <c r="AD46" s="12"/>
      <c r="AE46" s="11">
        <f>IF(AD46="",0,IF(AD46="優勝",[2]点数換算表!$B$17,IF(AD46="準優勝",[2]点数換算表!$C$17,IF(AD46="ベスト4",[2]点数換算表!$D$17,IF(AD46="ベスト8",[2]点数換算表!$E$17,IF(AD46="ベスト16",[2]点数換算表!$F$17,IF(AD46="ベスト32",[2]点数換算表!$G$17,"")))))))</f>
        <v>0</v>
      </c>
      <c r="AF46" s="12"/>
      <c r="AG46" s="11">
        <f>IF(AF46="",0,IF(AF46="優勝",[2]点数換算表!$B$18,IF(AF46="準優勝",[2]点数換算表!$C$18,IF(AF46="ベスト4",[2]点数換算表!$D$18,IF(AF46="ベスト8",[2]点数換算表!$E$18,[2]点数換算表!$F$18)))))</f>
        <v>0</v>
      </c>
      <c r="AH46" s="12"/>
      <c r="AI46" s="11">
        <f>IF(AH46="",0,IF(AH46="優勝",[2]点数換算表!$B$19,IF(AH46="準優勝",[2]点数換算表!$C$19,IF(AH46="ベスト4",[2]点数換算表!$D$19,IF(AH46="ベスト8",[2]点数換算表!$E$19,[2]点数換算表!$F$19)))))</f>
        <v>0</v>
      </c>
      <c r="AJ46" s="13">
        <f t="shared" si="5"/>
        <v>24</v>
      </c>
      <c r="AK46" s="15"/>
      <c r="AL46" s="13">
        <f>IF(AK46="",0,IF(AK46="優勝",[12]現行XD用点数換算表!$B$16,IF(AK46="準優勝",[12]現行XD用点数換算表!$C$16,IF(AK46="ベスト4",[12]現行XD用点数換算表!$D$16,IF(AK46="ベスト8",[12]現行XD用点数換算表!$E$16,IF(AK46="ベスト16",[12]現行XD用点数換算表!$F$16,IF(AK46="ベスト32",[12]現行XD用点数換算表!$G$16,"")))))))</f>
        <v>0</v>
      </c>
      <c r="AM46" s="15" t="s">
        <v>135</v>
      </c>
      <c r="AN46" s="13">
        <f>IF(AM46="",0,IF(AM46="優勝",[12]現行XD用点数換算表!$B$17,IF(AM46="準優勝",[12]現行XD用点数換算表!$C$17,IF(AM46="ベスト4",[12]現行XD用点数換算表!$D$17,IF(AM46="ベスト8",[12]現行XD用点数換算表!$E$17,IF(AM46="ベスト16",[12]現行XD用点数換算表!$F$17,IF(AM46="ベスト32",[12]現行XD用点数換算表!$G$17,"")))))))</f>
        <v>24</v>
      </c>
    </row>
    <row r="47" spans="1:40">
      <c r="A47" s="13">
        <v>44</v>
      </c>
      <c r="B47" s="15" t="s">
        <v>190</v>
      </c>
      <c r="C47" s="15" t="s">
        <v>181</v>
      </c>
      <c r="D47" s="15">
        <v>3</v>
      </c>
      <c r="E47" s="52" t="s">
        <v>792</v>
      </c>
      <c r="F47" s="50" t="s">
        <v>793</v>
      </c>
      <c r="G47" s="11">
        <f t="shared" si="4"/>
        <v>24</v>
      </c>
      <c r="H47" s="12"/>
      <c r="I47" s="23">
        <f>IF(H47="",0,IF(H47="優勝",[2]点数換算表!$B$2,IF(H47="準優勝",[2]点数換算表!$C$2,IF(H47="ベスト4",[2]点数換算表!$D$2,[2]点数換算表!$E$2))))</f>
        <v>0</v>
      </c>
      <c r="J47" s="12"/>
      <c r="K47" s="11">
        <f>IF(J47="",0,IF(J47="優勝",[2]点数換算表!$B$3,IF(J47="準優勝",[2]点数換算表!$C$3,IF(J47="ベスト4",[2]点数換算表!$D$3,[2]点数換算表!$E$3))))</f>
        <v>0</v>
      </c>
      <c r="L47" s="12"/>
      <c r="M47" s="11">
        <f>IF(L47="",0,IF(L47="優勝",[2]点数換算表!$B$4,IF(L47="準優勝",[2]点数換算表!$C$4,IF(L47="ベスト4",[2]点数換算表!$D$4,IF(L47="ベスト8",[2]点数換算表!$E$4,IF(L47="ベスト16",[2]点数換算表!$F$4,""))))))</f>
        <v>0</v>
      </c>
      <c r="N47" s="12"/>
      <c r="O47" s="11">
        <f>IF(N47="",0,IF(N47="優勝",[2]点数換算表!$B$5,IF(N47="準優勝",[2]点数換算表!$C$5,IF(N47="ベスト4",[2]点数換算表!$D$5,IF(N47="ベスト8",[2]点数換算表!$E$5,IF(N47="ベスト16",[2]点数換算表!$F$5,IF(N47="ベスト32",[2]点数換算表!$G$5,"")))))))</f>
        <v>0</v>
      </c>
      <c r="P47" s="12"/>
      <c r="Q47" s="11">
        <f>IF(P47="",0,IF(P47="優勝",[2]点数換算表!$B$6,IF(P47="準優勝",[2]点数換算表!$C$6,IF(P47="ベスト4",[2]点数換算表!$D$6,IF(P47="ベスト8",[2]点数換算表!$E$6,IF(P47="ベスト16",[2]点数換算表!$F$6,IF(P47="ベスト32",[2]点数換算表!$G$6,"")))))))</f>
        <v>0</v>
      </c>
      <c r="R47" s="12"/>
      <c r="S47" s="11">
        <f>IF(R47="",0,IF(R47="優勝",[2]点数換算表!$B$7,IF(R47="準優勝",[2]点数換算表!$C$7,IF(R47="ベスト4",[2]点数換算表!$D$7,IF(R47="ベスト8",[2]点数換算表!$E$7,[2]点数換算表!$F$7)))))</f>
        <v>0</v>
      </c>
      <c r="T47" s="12"/>
      <c r="U47" s="11">
        <f>IF(T47="",0,IF(T47="優勝",[2]点数換算表!$B$8,IF(T47="準優勝",[2]点数換算表!$C$8,IF(T47="ベスト4",[2]点数換算表!$D$8,IF(T47="ベスト8",[2]点数換算表!$E$8,[2]点数換算表!$F$8)))))</f>
        <v>0</v>
      </c>
      <c r="V47" s="12"/>
      <c r="W47" s="23">
        <f>IF(V47="",0,IF(V47="優勝",[2]点数換算表!$B$13,IF(V47="準優勝",[2]点数換算表!$C$13,IF(V47="ベスト4",[2]点数換算表!$D$13,[2]点数換算表!$E$13))))</f>
        <v>0</v>
      </c>
      <c r="X47" s="12"/>
      <c r="Y47" s="11">
        <f>IF(X47="",0,IF(X47="優勝",[2]点数換算表!$B$14,IF(X47="準優勝",[2]点数換算表!$C$14,IF(X47="ベスト4",[2]点数換算表!$D$14,[2]点数換算表!$E$14))))</f>
        <v>0</v>
      </c>
      <c r="Z47" s="12"/>
      <c r="AA47" s="11">
        <f>IF(Z47="",0,IF(Z47="優勝",[2]点数換算表!$B$15,IF(Z47="準優勝",[2]点数換算表!$C$15,IF(Z47="ベスト4",[2]点数換算表!$D$15,IF(Z47="ベスト8",[2]点数換算表!$E$15,IF(Z47="ベスト16",[2]点数換算表!$F$15,""))))))</f>
        <v>0</v>
      </c>
      <c r="AB47" s="12"/>
      <c r="AC47" s="11">
        <f>IF(AB47="",0,IF(AB47="優勝",[2]点数換算表!$B$16,IF(AB47="準優勝",[2]点数換算表!$C$16,IF(AB47="ベスト4",[2]点数換算表!$D$16,IF(AB47="ベスト8",[2]点数換算表!$E$16,IF(AB47="ベスト16",[2]点数換算表!$F$16,IF(AB47="ベスト32",[2]点数換算表!$G$16,"")))))))</f>
        <v>0</v>
      </c>
      <c r="AD47" s="12"/>
      <c r="AE47" s="11">
        <f>IF(AD47="",0,IF(AD47="優勝",[2]点数換算表!$B$17,IF(AD47="準優勝",[2]点数換算表!$C$17,IF(AD47="ベスト4",[2]点数換算表!$D$17,IF(AD47="ベスト8",[2]点数換算表!$E$17,IF(AD47="ベスト16",[2]点数換算表!$F$17,IF(AD47="ベスト32",[2]点数換算表!$G$17,"")))))))</f>
        <v>0</v>
      </c>
      <c r="AF47" s="12"/>
      <c r="AG47" s="11">
        <f>IF(AF47="",0,IF(AF47="優勝",[2]点数換算表!$B$18,IF(AF47="準優勝",[2]点数換算表!$C$18,IF(AF47="ベスト4",[2]点数換算表!$D$18,IF(AF47="ベスト8",[2]点数換算表!$E$18,[2]点数換算表!$F$18)))))</f>
        <v>0</v>
      </c>
      <c r="AH47" s="12"/>
      <c r="AI47" s="11">
        <f>IF(AH47="",0,IF(AH47="優勝",[2]点数換算表!$B$19,IF(AH47="準優勝",[2]点数換算表!$C$19,IF(AH47="ベスト4",[2]点数換算表!$D$19,IF(AH47="ベスト8",[2]点数換算表!$E$19,[2]点数換算表!$F$19)))))</f>
        <v>0</v>
      </c>
      <c r="AJ47" s="13">
        <f t="shared" si="5"/>
        <v>24</v>
      </c>
      <c r="AK47" s="15"/>
      <c r="AL47" s="13">
        <f>IF(AK47="",0,IF(AK47="優勝",[9]現行XD用点数換算表!$B$16,IF(AK47="準優勝",[9]現行XD用点数換算表!$C$16,IF(AK47="ベスト4",[9]現行XD用点数換算表!$D$16,IF(AK47="ベスト8",[9]現行XD用点数換算表!$E$16,IF(AK47="ベスト16",[9]現行XD用点数換算表!$F$16,IF(AK47="ベスト32",[9]現行XD用点数換算表!$G$16,"")))))))</f>
        <v>0</v>
      </c>
      <c r="AM47" s="15" t="s">
        <v>135</v>
      </c>
      <c r="AN47" s="13">
        <f>IF(AM47="",0,IF(AM47="優勝",[9]現行XD用点数換算表!$B$17,IF(AM47="準優勝",[9]現行XD用点数換算表!$C$17,IF(AM47="ベスト4",[9]現行XD用点数換算表!$D$17,IF(AM47="ベスト8",[9]現行XD用点数換算表!$E$17,IF(AM47="ベスト16",[9]現行XD用点数換算表!$F$17,IF(AM47="ベスト32",[9]現行XD用点数換算表!$G$17,"")))))))</f>
        <v>24</v>
      </c>
    </row>
    <row r="48" spans="1:40">
      <c r="A48" s="13">
        <v>45</v>
      </c>
      <c r="B48" s="15" t="s">
        <v>828</v>
      </c>
      <c r="C48" s="15" t="s">
        <v>178</v>
      </c>
      <c r="D48" s="15">
        <v>3</v>
      </c>
      <c r="E48" s="52" t="s">
        <v>792</v>
      </c>
      <c r="F48" s="50" t="s">
        <v>793</v>
      </c>
      <c r="G48" s="11">
        <f t="shared" si="4"/>
        <v>24</v>
      </c>
      <c r="H48" s="12"/>
      <c r="I48" s="23">
        <f>IF(H48="",0,IF(H48="優勝",[2]点数換算表!$B$2,IF(H48="準優勝",[2]点数換算表!$C$2,IF(H48="ベスト4",[2]点数換算表!$D$2,[2]点数換算表!$E$2))))</f>
        <v>0</v>
      </c>
      <c r="J48" s="12"/>
      <c r="K48" s="11">
        <f>IF(J48="",0,IF(J48="優勝",[2]点数換算表!$B$3,IF(J48="準優勝",[2]点数換算表!$C$3,IF(J48="ベスト4",[2]点数換算表!$D$3,[2]点数換算表!$E$3))))</f>
        <v>0</v>
      </c>
      <c r="L48" s="12"/>
      <c r="M48" s="11">
        <f>IF(L48="",0,IF(L48="優勝",[2]点数換算表!$B$4,IF(L48="準優勝",[2]点数換算表!$C$4,IF(L48="ベスト4",[2]点数換算表!$D$4,IF(L48="ベスト8",[2]点数換算表!$E$4,IF(L48="ベスト16",[2]点数換算表!$F$4,""))))))</f>
        <v>0</v>
      </c>
      <c r="N48" s="12"/>
      <c r="O48" s="11">
        <f>IF(N48="",0,IF(N48="優勝",[2]点数換算表!$B$5,IF(N48="準優勝",[2]点数換算表!$C$5,IF(N48="ベスト4",[2]点数換算表!$D$5,IF(N48="ベスト8",[2]点数換算表!$E$5,IF(N48="ベスト16",[2]点数換算表!$F$5,IF(N48="ベスト32",[2]点数換算表!$G$5,"")))))))</f>
        <v>0</v>
      </c>
      <c r="P48" s="12"/>
      <c r="Q48" s="11">
        <f>IF(P48="",0,IF(P48="優勝",[2]点数換算表!$B$6,IF(P48="準優勝",[2]点数換算表!$C$6,IF(P48="ベスト4",[2]点数換算表!$D$6,IF(P48="ベスト8",[2]点数換算表!$E$6,IF(P48="ベスト16",[2]点数換算表!$F$6,IF(P48="ベスト32",[2]点数換算表!$G$6,"")))))))</f>
        <v>0</v>
      </c>
      <c r="R48" s="12"/>
      <c r="S48" s="11">
        <f>IF(R48="",0,IF(R48="優勝",[2]点数換算表!$B$7,IF(R48="準優勝",[2]点数換算表!$C$7,IF(R48="ベスト4",[2]点数換算表!$D$7,IF(R48="ベスト8",[2]点数換算表!$E$7,[2]点数換算表!$F$7)))))</f>
        <v>0</v>
      </c>
      <c r="T48" s="12"/>
      <c r="U48" s="11">
        <f>IF(T48="",0,IF(T48="優勝",[2]点数換算表!$B$8,IF(T48="準優勝",[2]点数換算表!$C$8,IF(T48="ベスト4",[2]点数換算表!$D$8,IF(T48="ベスト8",[2]点数換算表!$E$8,[2]点数換算表!$F$8)))))</f>
        <v>0</v>
      </c>
      <c r="V48" s="12"/>
      <c r="W48" s="23">
        <f>IF(V48="",0,IF(V48="優勝",[2]点数換算表!$B$13,IF(V48="準優勝",[2]点数換算表!$C$13,IF(V48="ベスト4",[2]点数換算表!$D$13,[2]点数換算表!$E$13))))</f>
        <v>0</v>
      </c>
      <c r="X48" s="12"/>
      <c r="Y48" s="11">
        <f>IF(X48="",0,IF(X48="優勝",[2]点数換算表!$B$14,IF(X48="準優勝",[2]点数換算表!$C$14,IF(X48="ベスト4",[2]点数換算表!$D$14,[2]点数換算表!$E$14))))</f>
        <v>0</v>
      </c>
      <c r="Z48" s="12"/>
      <c r="AA48" s="11">
        <f>IF(Z48="",0,IF(Z48="優勝",[2]点数換算表!$B$15,IF(Z48="準優勝",[2]点数換算表!$C$15,IF(Z48="ベスト4",[2]点数換算表!$D$15,IF(Z48="ベスト8",[2]点数換算表!$E$15,IF(Z48="ベスト16",[2]点数換算表!$F$15,""))))))</f>
        <v>0</v>
      </c>
      <c r="AB48" s="12"/>
      <c r="AC48" s="11">
        <f>IF(AB48="",0,IF(AB48="優勝",[2]点数換算表!$B$16,IF(AB48="準優勝",[2]点数換算表!$C$16,IF(AB48="ベスト4",[2]点数換算表!$D$16,IF(AB48="ベスト8",[2]点数換算表!$E$16,IF(AB48="ベスト16",[2]点数換算表!$F$16,IF(AB48="ベスト32",[2]点数換算表!$G$16,"")))))))</f>
        <v>0</v>
      </c>
      <c r="AD48" s="12"/>
      <c r="AE48" s="11">
        <f>IF(AD48="",0,IF(AD48="優勝",[2]点数換算表!$B$17,IF(AD48="準優勝",[2]点数換算表!$C$17,IF(AD48="ベスト4",[2]点数換算表!$D$17,IF(AD48="ベスト8",[2]点数換算表!$E$17,IF(AD48="ベスト16",[2]点数換算表!$F$17,IF(AD48="ベスト32",[2]点数換算表!$G$17,"")))))))</f>
        <v>0</v>
      </c>
      <c r="AF48" s="12"/>
      <c r="AG48" s="11">
        <f>IF(AF48="",0,IF(AF48="優勝",[2]点数換算表!$B$18,IF(AF48="準優勝",[2]点数換算表!$C$18,IF(AF48="ベスト4",[2]点数換算表!$D$18,IF(AF48="ベスト8",[2]点数換算表!$E$18,[2]点数換算表!$F$18)))))</f>
        <v>0</v>
      </c>
      <c r="AH48" s="12"/>
      <c r="AI48" s="11">
        <f>IF(AH48="",0,IF(AH48="優勝",[2]点数換算表!$B$19,IF(AH48="準優勝",[2]点数換算表!$C$19,IF(AH48="ベスト4",[2]点数換算表!$D$19,IF(AH48="ベスト8",[2]点数換算表!$E$19,[2]点数換算表!$F$19)))))</f>
        <v>0</v>
      </c>
      <c r="AJ48" s="13">
        <f t="shared" si="5"/>
        <v>24</v>
      </c>
      <c r="AK48" s="15"/>
      <c r="AL48" s="13">
        <f>IF(AK48="",0,IF(AK48="優勝",[9]現行XD用点数換算表!$B$16,IF(AK48="準優勝",[9]現行XD用点数換算表!$C$16,IF(AK48="ベスト4",[9]現行XD用点数換算表!$D$16,IF(AK48="ベスト8",[9]現行XD用点数換算表!$E$16,IF(AK48="ベスト16",[9]現行XD用点数換算表!$F$16,IF(AK48="ベスト32",[9]現行XD用点数換算表!$G$16,"")))))))</f>
        <v>0</v>
      </c>
      <c r="AM48" s="15" t="s">
        <v>135</v>
      </c>
      <c r="AN48" s="13">
        <f>IF(AM48="",0,IF(AM48="優勝",[9]現行XD用点数換算表!$B$17,IF(AM48="準優勝",[9]現行XD用点数換算表!$C$17,IF(AM48="ベスト4",[9]現行XD用点数換算表!$D$17,IF(AM48="ベスト8",[9]現行XD用点数換算表!$E$17,IF(AM48="ベスト16",[9]現行XD用点数換算表!$F$17,IF(AM48="ベスト32",[9]現行XD用点数換算表!$G$17,"")))))))</f>
        <v>24</v>
      </c>
    </row>
    <row r="49" spans="1:40">
      <c r="A49" s="13">
        <v>46</v>
      </c>
      <c r="B49" s="15" t="s">
        <v>829</v>
      </c>
      <c r="C49" s="15" t="s">
        <v>795</v>
      </c>
      <c r="D49" s="15">
        <v>1</v>
      </c>
      <c r="E49" s="16" t="s">
        <v>177</v>
      </c>
      <c r="F49" s="40" t="s">
        <v>539</v>
      </c>
      <c r="G49" s="11">
        <f t="shared" si="4"/>
        <v>16</v>
      </c>
      <c r="H49" s="12"/>
      <c r="I49" s="23">
        <f>IF(H49="",0,IF(H49="優勝",[2]点数換算表!$B$2,IF(H49="準優勝",[2]点数換算表!$C$2,IF(H49="ベスト4",[2]点数換算表!$D$2,[2]点数換算表!$E$2))))</f>
        <v>0</v>
      </c>
      <c r="J49" s="12"/>
      <c r="K49" s="11">
        <f>IF(J49="",0,IF(J49="優勝",[2]点数換算表!$B$3,IF(J49="準優勝",[2]点数換算表!$C$3,IF(J49="ベスト4",[2]点数換算表!$D$3,[2]点数換算表!$E$3))))</f>
        <v>0</v>
      </c>
      <c r="L49" s="12"/>
      <c r="M49" s="11">
        <f>IF(L49="",0,IF(L49="優勝",[2]点数換算表!$B$4,IF(L49="準優勝",[2]点数換算表!$C$4,IF(L49="ベスト4",[2]点数換算表!$D$4,IF(L49="ベスト8",[2]点数換算表!$E$4,IF(L49="ベスト16",[2]点数換算表!$F$4,""))))))</f>
        <v>0</v>
      </c>
      <c r="N49" s="12"/>
      <c r="O49" s="11">
        <f>IF(N49="",0,IF(N49="優勝",[2]点数換算表!$B$5,IF(N49="準優勝",[2]点数換算表!$C$5,IF(N49="ベスト4",[2]点数換算表!$D$5,IF(N49="ベスト8",[2]点数換算表!$E$5,IF(N49="ベスト16",[2]点数換算表!$F$5,IF(N49="ベスト32",[2]点数換算表!$G$5,"")))))))</f>
        <v>0</v>
      </c>
      <c r="P49" s="12"/>
      <c r="Q49" s="11">
        <f>IF(P49="",0,IF(P49="優勝",[2]点数換算表!$B$6,IF(P49="準優勝",[2]点数換算表!$C$6,IF(P49="ベスト4",[2]点数換算表!$D$6,IF(P49="ベスト8",[2]点数換算表!$E$6,IF(P49="ベスト16",[2]点数換算表!$F$6,IF(P49="ベスト32",[2]点数換算表!$G$6,"")))))))</f>
        <v>0</v>
      </c>
      <c r="R49" s="12"/>
      <c r="S49" s="11">
        <f>IF(R49="",0,IF(R49="優勝",[2]点数換算表!$B$7,IF(R49="準優勝",[2]点数換算表!$C$7,IF(R49="ベスト4",[2]点数換算表!$D$7,IF(R49="ベスト8",[2]点数換算表!$E$7,[2]点数換算表!$F$7)))))</f>
        <v>0</v>
      </c>
      <c r="T49" s="12"/>
      <c r="U49" s="11">
        <f>IF(T49="",0,IF(T49="優勝",[2]点数換算表!$B$8,IF(T49="準優勝",[2]点数換算表!$C$8,IF(T49="ベスト4",[2]点数換算表!$D$8,IF(T49="ベスト8",[2]点数換算表!$E$8,[2]点数換算表!$F$8)))))</f>
        <v>0</v>
      </c>
      <c r="V49" s="12" t="s">
        <v>9</v>
      </c>
      <c r="W49" s="23">
        <f>IF(V49="",0,IF(V49="優勝",[2]点数換算表!$B$13,IF(V49="準優勝",[2]点数換算表!$C$13,IF(V49="ベスト4",[2]点数換算表!$D$13,[2]点数換算表!$E$13))))</f>
        <v>16</v>
      </c>
      <c r="X49" s="12"/>
      <c r="Y49" s="11">
        <f>IF(X49="",0,IF(X49="優勝",[2]点数換算表!$B$14,IF(X49="準優勝",[2]点数換算表!$C$14,IF(X49="ベスト4",[2]点数換算表!$D$14,[2]点数換算表!$E$14))))</f>
        <v>0</v>
      </c>
      <c r="Z49" s="12"/>
      <c r="AA49" s="11">
        <f>IF(Z49="",0,IF(Z49="優勝",[2]点数換算表!$B$15,IF(Z49="準優勝",[2]点数換算表!$C$15,IF(Z49="ベスト4",[2]点数換算表!$D$15,IF(Z49="ベスト8",[2]点数換算表!$E$15,IF(Z49="ベスト16",[2]点数換算表!$F$15,""))))))</f>
        <v>0</v>
      </c>
      <c r="AB49" s="12"/>
      <c r="AC49" s="11">
        <f>IF(AB49="",0,IF(AB49="優勝",[2]点数換算表!$B$16,IF(AB49="準優勝",[2]点数換算表!$C$16,IF(AB49="ベスト4",[2]点数換算表!$D$16,IF(AB49="ベスト8",[2]点数換算表!$E$16,IF(AB49="ベスト16",[2]点数換算表!$F$16,IF(AB49="ベスト32",[2]点数換算表!$G$16,"")))))))</f>
        <v>0</v>
      </c>
      <c r="AD49" s="12"/>
      <c r="AE49" s="11">
        <f>IF(AD49="",0,IF(AD49="優勝",[2]点数換算表!$B$17,IF(AD49="準優勝",[2]点数換算表!$C$17,IF(AD49="ベスト4",[2]点数換算表!$D$17,IF(AD49="ベスト8",[2]点数換算表!$E$17,IF(AD49="ベスト16",[2]点数換算表!$F$17,IF(AD49="ベスト32",[2]点数換算表!$G$17,"")))))))</f>
        <v>0</v>
      </c>
      <c r="AF49" s="12"/>
      <c r="AG49" s="11">
        <f>IF(AF49="",0,IF(AF49="優勝",[2]点数換算表!$B$18,IF(AF49="準優勝",[2]点数換算表!$C$18,IF(AF49="ベスト4",[2]点数換算表!$D$18,IF(AF49="ベスト8",[2]点数換算表!$E$18,[2]点数換算表!$F$18)))))</f>
        <v>0</v>
      </c>
      <c r="AH49" s="12"/>
      <c r="AI49" s="11">
        <f>IF(AH49="",0,IF(AH49="優勝",[2]点数換算表!$B$19,IF(AH49="準優勝",[2]点数換算表!$C$19,IF(AH49="ベスト4",[2]点数換算表!$D$19,IF(AH49="ベスト8",[2]点数換算表!$E$19,[2]点数換算表!$F$19)))))</f>
        <v>0</v>
      </c>
      <c r="AJ49" s="13">
        <f t="shared" si="5"/>
        <v>0</v>
      </c>
      <c r="AK49" s="15"/>
      <c r="AL49" s="13">
        <f>IF(AK49="",0,IF(AK49="優勝",[10]現行XD用点数換算表!$B$16,IF(AK49="準優勝",[10]現行XD用点数換算表!$C$16,IF(AK49="ベスト4",[10]現行XD用点数換算表!$D$16,IF(AK49="ベスト8",[10]現行XD用点数換算表!$E$16,IF(AK49="ベスト16",[10]現行XD用点数換算表!$F$16,IF(AK49="ベスト32",[10]現行XD用点数換算表!$G$16,"")))))))</f>
        <v>0</v>
      </c>
      <c r="AM49" s="15"/>
      <c r="AN49" s="13">
        <f>IF(AM49="",0,IF(AM49="優勝",[10]現行XD用点数換算表!$B$17,IF(AM49="準優勝",[10]現行XD用点数換算表!$C$17,IF(AM49="ベスト4",[10]現行XD用点数換算表!$D$17,IF(AM49="ベスト8",[10]現行XD用点数換算表!$E$17,IF(AM49="ベスト16",[10]現行XD用点数換算表!$F$17,IF(AM49="ベスト32",[10]現行XD用点数換算表!$G$17,"")))))))</f>
        <v>0</v>
      </c>
    </row>
    <row r="50" spans="1:40">
      <c r="A50" s="13">
        <v>47</v>
      </c>
      <c r="B50" s="15" t="s">
        <v>830</v>
      </c>
      <c r="C50" s="15" t="s">
        <v>812</v>
      </c>
      <c r="D50" s="15">
        <v>1</v>
      </c>
      <c r="E50" s="16" t="s">
        <v>177</v>
      </c>
      <c r="F50" s="40" t="s">
        <v>539</v>
      </c>
      <c r="G50" s="11">
        <f t="shared" si="4"/>
        <v>16</v>
      </c>
      <c r="H50" s="12"/>
      <c r="I50" s="23">
        <f>IF(H50="",0,IF(H50="優勝",[2]点数換算表!$B$2,IF(H50="準優勝",[2]点数換算表!$C$2,IF(H50="ベスト4",[2]点数換算表!$D$2,[2]点数換算表!$E$2))))</f>
        <v>0</v>
      </c>
      <c r="J50" s="12"/>
      <c r="K50" s="11">
        <f>IF(J50="",0,IF(J50="優勝",[2]点数換算表!$B$3,IF(J50="準優勝",[2]点数換算表!$C$3,IF(J50="ベスト4",[2]点数換算表!$D$3,[2]点数換算表!$E$3))))</f>
        <v>0</v>
      </c>
      <c r="L50" s="12"/>
      <c r="M50" s="11">
        <f>IF(L50="",0,IF(L50="優勝",[2]点数換算表!$B$4,IF(L50="準優勝",[2]点数換算表!$C$4,IF(L50="ベスト4",[2]点数換算表!$D$4,IF(L50="ベスト8",[2]点数換算表!$E$4,IF(L50="ベスト16",[2]点数換算表!$F$4,""))))))</f>
        <v>0</v>
      </c>
      <c r="N50" s="12"/>
      <c r="O50" s="11">
        <f>IF(N50="",0,IF(N50="優勝",[2]点数換算表!$B$5,IF(N50="準優勝",[2]点数換算表!$C$5,IF(N50="ベスト4",[2]点数換算表!$D$5,IF(N50="ベスト8",[2]点数換算表!$E$5,IF(N50="ベスト16",[2]点数換算表!$F$5,IF(N50="ベスト32",[2]点数換算表!$G$5,"")))))))</f>
        <v>0</v>
      </c>
      <c r="P50" s="12"/>
      <c r="Q50" s="11">
        <f>IF(P50="",0,IF(P50="優勝",[2]点数換算表!$B$6,IF(P50="準優勝",[2]点数換算表!$C$6,IF(P50="ベスト4",[2]点数換算表!$D$6,IF(P50="ベスト8",[2]点数換算表!$E$6,IF(P50="ベスト16",[2]点数換算表!$F$6,IF(P50="ベスト32",[2]点数換算表!$G$6,"")))))))</f>
        <v>0</v>
      </c>
      <c r="R50" s="12"/>
      <c r="S50" s="11">
        <f>IF(R50="",0,IF(R50="優勝",[2]点数換算表!$B$7,IF(R50="準優勝",[2]点数換算表!$C$7,IF(R50="ベスト4",[2]点数換算表!$D$7,IF(R50="ベスト8",[2]点数換算表!$E$7,[2]点数換算表!$F$7)))))</f>
        <v>0</v>
      </c>
      <c r="T50" s="12"/>
      <c r="U50" s="11">
        <f>IF(T50="",0,IF(T50="優勝",[2]点数換算表!$B$8,IF(T50="準優勝",[2]点数換算表!$C$8,IF(T50="ベスト4",[2]点数換算表!$D$8,IF(T50="ベスト8",[2]点数換算表!$E$8,[2]点数換算表!$F$8)))))</f>
        <v>0</v>
      </c>
      <c r="V50" s="12" t="s">
        <v>9</v>
      </c>
      <c r="W50" s="23">
        <f>IF(V50="",0,IF(V50="優勝",[2]点数換算表!$B$13,IF(V50="準優勝",[2]点数換算表!$C$13,IF(V50="ベスト4",[2]点数換算表!$D$13,[2]点数換算表!$E$13))))</f>
        <v>16</v>
      </c>
      <c r="X50" s="12"/>
      <c r="Y50" s="11">
        <f>IF(X50="",0,IF(X50="優勝",[2]点数換算表!$B$14,IF(X50="準優勝",[2]点数換算表!$C$14,IF(X50="ベスト4",[2]点数換算表!$D$14,[2]点数換算表!$E$14))))</f>
        <v>0</v>
      </c>
      <c r="Z50" s="12"/>
      <c r="AA50" s="11">
        <f>IF(Z50="",0,IF(Z50="優勝",[2]点数換算表!$B$15,IF(Z50="準優勝",[2]点数換算表!$C$15,IF(Z50="ベスト4",[2]点数換算表!$D$15,IF(Z50="ベスト8",[2]点数換算表!$E$15,IF(Z50="ベスト16",[2]点数換算表!$F$15,""))))))</f>
        <v>0</v>
      </c>
      <c r="AB50" s="12"/>
      <c r="AC50" s="11">
        <f>IF(AB50="",0,IF(AB50="優勝",[2]点数換算表!$B$16,IF(AB50="準優勝",[2]点数換算表!$C$16,IF(AB50="ベスト4",[2]点数換算表!$D$16,IF(AB50="ベスト8",[2]点数換算表!$E$16,IF(AB50="ベスト16",[2]点数換算表!$F$16,IF(AB50="ベスト32",[2]点数換算表!$G$16,"")))))))</f>
        <v>0</v>
      </c>
      <c r="AD50" s="12"/>
      <c r="AE50" s="11">
        <f>IF(AD50="",0,IF(AD50="優勝",[2]点数換算表!$B$17,IF(AD50="準優勝",[2]点数換算表!$C$17,IF(AD50="ベスト4",[2]点数換算表!$D$17,IF(AD50="ベスト8",[2]点数換算表!$E$17,IF(AD50="ベスト16",[2]点数換算表!$F$17,IF(AD50="ベスト32",[2]点数換算表!$G$17,"")))))))</f>
        <v>0</v>
      </c>
      <c r="AF50" s="12"/>
      <c r="AG50" s="11">
        <f>IF(AF50="",0,IF(AF50="優勝",[2]点数換算表!$B$18,IF(AF50="準優勝",[2]点数換算表!$C$18,IF(AF50="ベスト4",[2]点数換算表!$D$18,IF(AF50="ベスト8",[2]点数換算表!$E$18,[2]点数換算表!$F$18)))))</f>
        <v>0</v>
      </c>
      <c r="AH50" s="12"/>
      <c r="AI50" s="11">
        <f>IF(AH50="",0,IF(AH50="優勝",[2]点数換算表!$B$19,IF(AH50="準優勝",[2]点数換算表!$C$19,IF(AH50="ベスト4",[2]点数換算表!$D$19,IF(AH50="ベスト8",[2]点数換算表!$E$19,[2]点数換算表!$F$19)))))</f>
        <v>0</v>
      </c>
      <c r="AJ50" s="13">
        <f t="shared" si="5"/>
        <v>0</v>
      </c>
      <c r="AK50" s="15"/>
      <c r="AL50" s="13">
        <f>IF(AK50="",0,IF(AK50="優勝",[10]現行XD用点数換算表!$B$16,IF(AK50="準優勝",[10]現行XD用点数換算表!$C$16,IF(AK50="ベスト4",[10]現行XD用点数換算表!$D$16,IF(AK50="ベスト8",[10]現行XD用点数換算表!$E$16,IF(AK50="ベスト16",[10]現行XD用点数換算表!$F$16,IF(AK50="ベスト32",[10]現行XD用点数換算表!$G$16,"")))))))</f>
        <v>0</v>
      </c>
      <c r="AM50" s="15"/>
      <c r="AN50" s="13">
        <f>IF(AM50="",0,IF(AM50="優勝",[10]現行XD用点数換算表!$B$17,IF(AM50="準優勝",[10]現行XD用点数換算表!$C$17,IF(AM50="ベスト4",[10]現行XD用点数換算表!$D$17,IF(AM50="ベスト8",[10]現行XD用点数換算表!$E$17,IF(AM50="ベスト16",[10]現行XD用点数換算表!$F$17,IF(AM50="ベスト32",[10]現行XD用点数換算表!$G$17,"")))))))</f>
        <v>0</v>
      </c>
    </row>
    <row r="51" spans="1:40">
      <c r="A51" s="13">
        <v>48</v>
      </c>
      <c r="B51" s="15" t="s">
        <v>831</v>
      </c>
      <c r="C51" s="15" t="s">
        <v>536</v>
      </c>
      <c r="D51" s="15">
        <v>1</v>
      </c>
      <c r="E51" s="16" t="s">
        <v>177</v>
      </c>
      <c r="F51" s="40" t="s">
        <v>539</v>
      </c>
      <c r="G51" s="11">
        <f t="shared" si="4"/>
        <v>16</v>
      </c>
      <c r="H51" s="12"/>
      <c r="I51" s="23">
        <f>IF(H51="",0,IF(H51="優勝",[2]点数換算表!$B$2,IF(H51="準優勝",[2]点数換算表!$C$2,IF(H51="ベスト4",[2]点数換算表!$D$2,[2]点数換算表!$E$2))))</f>
        <v>0</v>
      </c>
      <c r="J51" s="12"/>
      <c r="K51" s="11">
        <f>IF(J51="",0,IF(J51="優勝",[2]点数換算表!$B$3,IF(J51="準優勝",[2]点数換算表!$C$3,IF(J51="ベスト4",[2]点数換算表!$D$3,[2]点数換算表!$E$3))))</f>
        <v>0</v>
      </c>
      <c r="L51" s="12"/>
      <c r="M51" s="11">
        <f>IF(L51="",0,IF(L51="優勝",[2]点数換算表!$B$4,IF(L51="準優勝",[2]点数換算表!$C$4,IF(L51="ベスト4",[2]点数換算表!$D$4,IF(L51="ベスト8",[2]点数換算表!$E$4,IF(L51="ベスト16",[2]点数換算表!$F$4,""))))))</f>
        <v>0</v>
      </c>
      <c r="N51" s="12"/>
      <c r="O51" s="11">
        <f>IF(N51="",0,IF(N51="優勝",[2]点数換算表!$B$5,IF(N51="準優勝",[2]点数換算表!$C$5,IF(N51="ベスト4",[2]点数換算表!$D$5,IF(N51="ベスト8",[2]点数換算表!$E$5,IF(N51="ベスト16",[2]点数換算表!$F$5,IF(N51="ベスト32",[2]点数換算表!$G$5,"")))))))</f>
        <v>0</v>
      </c>
      <c r="P51" s="12"/>
      <c r="Q51" s="11">
        <f>IF(P51="",0,IF(P51="優勝",[2]点数換算表!$B$6,IF(P51="準優勝",[2]点数換算表!$C$6,IF(P51="ベスト4",[2]点数換算表!$D$6,IF(P51="ベスト8",[2]点数換算表!$E$6,IF(P51="ベスト16",[2]点数換算表!$F$6,IF(P51="ベスト32",[2]点数換算表!$G$6,"")))))))</f>
        <v>0</v>
      </c>
      <c r="R51" s="12"/>
      <c r="S51" s="11">
        <f>IF(R51="",0,IF(R51="優勝",[2]点数換算表!$B$7,IF(R51="準優勝",[2]点数換算表!$C$7,IF(R51="ベスト4",[2]点数換算表!$D$7,IF(R51="ベスト8",[2]点数換算表!$E$7,[2]点数換算表!$F$7)))))</f>
        <v>0</v>
      </c>
      <c r="T51" s="12"/>
      <c r="U51" s="11">
        <f>IF(T51="",0,IF(T51="優勝",[2]点数換算表!$B$8,IF(T51="準優勝",[2]点数換算表!$C$8,IF(T51="ベスト4",[2]点数換算表!$D$8,IF(T51="ベスト8",[2]点数換算表!$E$8,[2]点数換算表!$F$8)))))</f>
        <v>0</v>
      </c>
      <c r="V51" s="12" t="s">
        <v>9</v>
      </c>
      <c r="W51" s="23">
        <f>IF(V51="",0,IF(V51="優勝",[2]点数換算表!$B$13,IF(V51="準優勝",[2]点数換算表!$C$13,IF(V51="ベスト4",[2]点数換算表!$D$13,[2]点数換算表!$E$13))))</f>
        <v>16</v>
      </c>
      <c r="X51" s="12"/>
      <c r="Y51" s="11">
        <f>IF(X51="",0,IF(X51="優勝",[2]点数換算表!$B$14,IF(X51="準優勝",[2]点数換算表!$C$14,IF(X51="ベスト4",[2]点数換算表!$D$14,[2]点数換算表!$E$14))))</f>
        <v>0</v>
      </c>
      <c r="Z51" s="12"/>
      <c r="AA51" s="11">
        <f>IF(Z51="",0,IF(Z51="優勝",[2]点数換算表!$B$15,IF(Z51="準優勝",[2]点数換算表!$C$15,IF(Z51="ベスト4",[2]点数換算表!$D$15,IF(Z51="ベスト8",[2]点数換算表!$E$15,IF(Z51="ベスト16",[2]点数換算表!$F$15,""))))))</f>
        <v>0</v>
      </c>
      <c r="AB51" s="12"/>
      <c r="AC51" s="11">
        <f>IF(AB51="",0,IF(AB51="優勝",[2]点数換算表!$B$16,IF(AB51="準優勝",[2]点数換算表!$C$16,IF(AB51="ベスト4",[2]点数換算表!$D$16,IF(AB51="ベスト8",[2]点数換算表!$E$16,IF(AB51="ベスト16",[2]点数換算表!$F$16,IF(AB51="ベスト32",[2]点数換算表!$G$16,"")))))))</f>
        <v>0</v>
      </c>
      <c r="AD51" s="12"/>
      <c r="AE51" s="11">
        <f>IF(AD51="",0,IF(AD51="優勝",[2]点数換算表!$B$17,IF(AD51="準優勝",[2]点数換算表!$C$17,IF(AD51="ベスト4",[2]点数換算表!$D$17,IF(AD51="ベスト8",[2]点数換算表!$E$17,IF(AD51="ベスト16",[2]点数換算表!$F$17,IF(AD51="ベスト32",[2]点数換算表!$G$17,"")))))))</f>
        <v>0</v>
      </c>
      <c r="AF51" s="12"/>
      <c r="AG51" s="11">
        <f>IF(AF51="",0,IF(AF51="優勝",[2]点数換算表!$B$18,IF(AF51="準優勝",[2]点数換算表!$C$18,IF(AF51="ベスト4",[2]点数換算表!$D$18,IF(AF51="ベスト8",[2]点数換算表!$E$18,[2]点数換算表!$F$18)))))</f>
        <v>0</v>
      </c>
      <c r="AH51" s="12"/>
      <c r="AI51" s="11">
        <f>IF(AH51="",0,IF(AH51="優勝",[2]点数換算表!$B$19,IF(AH51="準優勝",[2]点数換算表!$C$19,IF(AH51="ベスト4",[2]点数換算表!$D$19,IF(AH51="ベスト8",[2]点数換算表!$E$19,[2]点数換算表!$F$19)))))</f>
        <v>0</v>
      </c>
      <c r="AJ51" s="13">
        <f t="shared" si="5"/>
        <v>0</v>
      </c>
      <c r="AK51" s="15"/>
      <c r="AL51" s="13">
        <f>IF(AK51="",0,IF(AK51="優勝",[10]現行XD用点数換算表!$B$16,IF(AK51="準優勝",[10]現行XD用点数換算表!$C$16,IF(AK51="ベスト4",[10]現行XD用点数換算表!$D$16,IF(AK51="ベスト8",[10]現行XD用点数換算表!$E$16,IF(AK51="ベスト16",[10]現行XD用点数換算表!$F$16,IF(AK51="ベスト32",[10]現行XD用点数換算表!$G$16,"")))))))</f>
        <v>0</v>
      </c>
      <c r="AM51" s="15"/>
      <c r="AN51" s="13">
        <f>IF(AM51="",0,IF(AM51="優勝",[10]現行XD用点数換算表!$B$17,IF(AM51="準優勝",[10]現行XD用点数換算表!$C$17,IF(AM51="ベスト4",[10]現行XD用点数換算表!$D$17,IF(AM51="ベスト8",[10]現行XD用点数換算表!$E$17,IF(AM51="ベスト16",[10]現行XD用点数換算表!$F$17,IF(AM51="ベスト32",[10]現行XD用点数換算表!$G$17,"")))))))</f>
        <v>0</v>
      </c>
    </row>
    <row r="52" spans="1:40">
      <c r="A52" s="13">
        <v>49</v>
      </c>
      <c r="B52" s="15" t="s">
        <v>182</v>
      </c>
      <c r="C52" s="15" t="s">
        <v>178</v>
      </c>
      <c r="D52" s="15">
        <v>3</v>
      </c>
      <c r="E52" s="52" t="s">
        <v>792</v>
      </c>
      <c r="F52" s="50" t="s">
        <v>793</v>
      </c>
      <c r="G52" s="11">
        <f t="shared" si="4"/>
        <v>8</v>
      </c>
      <c r="H52" s="12"/>
      <c r="I52" s="23">
        <f>IF(H52="",0,IF(H52="優勝",[2]点数換算表!$B$2,IF(H52="準優勝",[2]点数換算表!$C$2,IF(H52="ベスト4",[2]点数換算表!$D$2,[2]点数換算表!$E$2))))</f>
        <v>0</v>
      </c>
      <c r="J52" s="12"/>
      <c r="K52" s="11">
        <f>IF(J52="",0,IF(J52="優勝",[2]点数換算表!$B$3,IF(J52="準優勝",[2]点数換算表!$C$3,IF(J52="ベスト4",[2]点数換算表!$D$3,[2]点数換算表!$E$3))))</f>
        <v>0</v>
      </c>
      <c r="L52" s="12"/>
      <c r="M52" s="11">
        <f>IF(L52="",0,IF(L52="優勝",[2]点数換算表!$B$4,IF(L52="準優勝",[2]点数換算表!$C$4,IF(L52="ベスト4",[2]点数換算表!$D$4,IF(L52="ベスト8",[2]点数換算表!$E$4,IF(L52="ベスト16",[2]点数換算表!$F$4,""))))))</f>
        <v>0</v>
      </c>
      <c r="N52" s="12"/>
      <c r="O52" s="11">
        <f>IF(N52="",0,IF(N52="優勝",[2]点数換算表!$B$5,IF(N52="準優勝",[2]点数換算表!$C$5,IF(N52="ベスト4",[2]点数換算表!$D$5,IF(N52="ベスト8",[2]点数換算表!$E$5,IF(N52="ベスト16",[2]点数換算表!$F$5,IF(N52="ベスト32",[2]点数換算表!$G$5,"")))))))</f>
        <v>0</v>
      </c>
      <c r="P52" s="12"/>
      <c r="Q52" s="11">
        <f>IF(P52="",0,IF(P52="優勝",[2]点数換算表!$B$6,IF(P52="準優勝",[2]点数換算表!$C$6,IF(P52="ベスト4",[2]点数換算表!$D$6,IF(P52="ベスト8",[2]点数換算表!$E$6,IF(P52="ベスト16",[2]点数換算表!$F$6,IF(P52="ベスト32",[2]点数換算表!$G$6,"")))))))</f>
        <v>0</v>
      </c>
      <c r="R52" s="12"/>
      <c r="S52" s="11">
        <f>IF(R52="",0,IF(R52="優勝",[2]点数換算表!$B$7,IF(R52="準優勝",[2]点数換算表!$C$7,IF(R52="ベスト4",[2]点数換算表!$D$7,IF(R52="ベスト8",[2]点数換算表!$E$7,[2]点数換算表!$F$7)))))</f>
        <v>0</v>
      </c>
      <c r="T52" s="12"/>
      <c r="U52" s="11">
        <f>IF(T52="",0,IF(T52="優勝",[2]点数換算表!$B$8,IF(T52="準優勝",[2]点数換算表!$C$8,IF(T52="ベスト4",[2]点数換算表!$D$8,IF(T52="ベスト8",[2]点数換算表!$E$8,[2]点数換算表!$F$8)))))</f>
        <v>0</v>
      </c>
      <c r="V52" s="12"/>
      <c r="W52" s="23">
        <f>IF(V52="",0,IF(V52="優勝",[2]点数換算表!$B$13,IF(V52="準優勝",[2]点数換算表!$C$13,IF(V52="ベスト4",[2]点数換算表!$D$13,[2]点数換算表!$E$13))))</f>
        <v>0</v>
      </c>
      <c r="X52" s="12"/>
      <c r="Y52" s="11">
        <f>IF(X52="",0,IF(X52="優勝",[2]点数換算表!$B$14,IF(X52="準優勝",[2]点数換算表!$C$14,IF(X52="ベスト4",[2]点数換算表!$D$14,[2]点数換算表!$E$14))))</f>
        <v>0</v>
      </c>
      <c r="Z52" s="12"/>
      <c r="AA52" s="11">
        <f>IF(Z52="",0,IF(Z52="優勝",[2]点数換算表!$B$15,IF(Z52="準優勝",[2]点数換算表!$C$15,IF(Z52="ベスト4",[2]点数換算表!$D$15,IF(Z52="ベスト8",[2]点数換算表!$E$15,IF(Z52="ベスト16",[2]点数換算表!$F$15,""))))))</f>
        <v>0</v>
      </c>
      <c r="AB52" s="12"/>
      <c r="AC52" s="11">
        <f>IF(AB52="",0,IF(AB52="優勝",[2]点数換算表!$B$16,IF(AB52="準優勝",[2]点数換算表!$C$16,IF(AB52="ベスト4",[2]点数換算表!$D$16,IF(AB52="ベスト8",[2]点数換算表!$E$16,IF(AB52="ベスト16",[2]点数換算表!$F$16,IF(AB52="ベスト32",[2]点数換算表!$G$16,"")))))))</f>
        <v>0</v>
      </c>
      <c r="AD52" s="12"/>
      <c r="AE52" s="11">
        <f>IF(AD52="",0,IF(AD52="優勝",[2]点数換算表!$B$17,IF(AD52="準優勝",[2]点数換算表!$C$17,IF(AD52="ベスト4",[2]点数換算表!$D$17,IF(AD52="ベスト8",[2]点数換算表!$E$17,IF(AD52="ベスト16",[2]点数換算表!$F$17,IF(AD52="ベスト32",[2]点数換算表!$G$17,"")))))))</f>
        <v>0</v>
      </c>
      <c r="AF52" s="12"/>
      <c r="AG52" s="11">
        <f>IF(AF52="",0,IF(AF52="優勝",[2]点数換算表!$B$18,IF(AF52="準優勝",[2]点数換算表!$C$18,IF(AF52="ベスト4",[2]点数換算表!$D$18,IF(AF52="ベスト8",[2]点数換算表!$E$18,[2]点数換算表!$F$18)))))</f>
        <v>0</v>
      </c>
      <c r="AH52" s="12"/>
      <c r="AI52" s="11">
        <f>IF(AH52="",0,IF(AH52="優勝",[2]点数換算表!$B$19,IF(AH52="準優勝",[2]点数換算表!$C$19,IF(AH52="ベスト4",[2]点数換算表!$D$19,IF(AH52="ベスト8",[2]点数換算表!$E$19,[2]点数換算表!$F$19)))))</f>
        <v>0</v>
      </c>
      <c r="AJ52" s="13">
        <f t="shared" si="5"/>
        <v>8</v>
      </c>
      <c r="AK52" s="15" t="s">
        <v>135</v>
      </c>
      <c r="AL52" s="13">
        <f>IF(AK52="",0,IF(AK52="優勝",[9]現行XD用点数換算表!$B$16,IF(AK52="準優勝",[9]現行XD用点数換算表!$C$16,IF(AK52="ベスト4",[9]現行XD用点数換算表!$D$16,IF(AK52="ベスト8",[9]現行XD用点数換算表!$E$16,IF(AK52="ベスト16",[9]現行XD用点数換算表!$F$16,IF(AK52="ベスト32",[9]現行XD用点数換算表!$G$16,"")))))))</f>
        <v>8</v>
      </c>
      <c r="AM52" s="15"/>
      <c r="AN52" s="13">
        <f>IF(AM52="",0,IF(AM52="優勝",[9]現行XD用点数換算表!$B$17,IF(AM52="準優勝",[9]現行XD用点数換算表!$C$17,IF(AM52="ベスト4",[9]現行XD用点数換算表!$D$17,IF(AM52="ベスト8",[9]現行XD用点数換算表!$E$17,IF(AM52="ベスト16",[9]現行XD用点数換算表!$F$17,IF(AM52="ベスト32",[9]現行XD用点数換算表!$G$17,"")))))))</f>
        <v>0</v>
      </c>
    </row>
    <row r="53" spans="1:40">
      <c r="A53" s="13">
        <v>50</v>
      </c>
      <c r="B53" s="15" t="s">
        <v>832</v>
      </c>
      <c r="C53" s="15" t="s">
        <v>795</v>
      </c>
      <c r="D53" s="15">
        <v>3</v>
      </c>
      <c r="E53" s="16" t="s">
        <v>177</v>
      </c>
      <c r="F53" s="40" t="s">
        <v>539</v>
      </c>
      <c r="G53" s="11">
        <f t="shared" si="4"/>
        <v>8</v>
      </c>
      <c r="H53" s="12"/>
      <c r="I53" s="23">
        <f>IF(H53="",0,IF(H53="優勝",[2]点数換算表!$B$2,IF(H53="準優勝",[2]点数換算表!$C$2,IF(H53="ベスト4",[2]点数換算表!$D$2,[2]点数換算表!$E$2))))</f>
        <v>0</v>
      </c>
      <c r="J53" s="12"/>
      <c r="K53" s="11">
        <f>IF(J53="",0,IF(J53="優勝",[2]点数換算表!$B$3,IF(J53="準優勝",[2]点数換算表!$C$3,IF(J53="ベスト4",[2]点数換算表!$D$3,[2]点数換算表!$E$3))))</f>
        <v>0</v>
      </c>
      <c r="L53" s="12"/>
      <c r="M53" s="11">
        <f>IF(L53="",0,IF(L53="優勝",[2]点数換算表!$B$4,IF(L53="準優勝",[2]点数換算表!$C$4,IF(L53="ベスト4",[2]点数換算表!$D$4,IF(L53="ベスト8",[2]点数換算表!$E$4,IF(L53="ベスト16",[2]点数換算表!$F$4,""))))))</f>
        <v>0</v>
      </c>
      <c r="N53" s="12"/>
      <c r="O53" s="11">
        <f>IF(N53="",0,IF(N53="優勝",[2]点数換算表!$B$5,IF(N53="準優勝",[2]点数換算表!$C$5,IF(N53="ベスト4",[2]点数換算表!$D$5,IF(N53="ベスト8",[2]点数換算表!$E$5,IF(N53="ベスト16",[2]点数換算表!$F$5,IF(N53="ベスト32",[2]点数換算表!$G$5,"")))))))</f>
        <v>0</v>
      </c>
      <c r="P53" s="12"/>
      <c r="Q53" s="11">
        <f>IF(P53="",0,IF(P53="優勝",[2]点数換算表!$B$6,IF(P53="準優勝",[2]点数換算表!$C$6,IF(P53="ベスト4",[2]点数換算表!$D$6,IF(P53="ベスト8",[2]点数換算表!$E$6,IF(P53="ベスト16",[2]点数換算表!$F$6,IF(P53="ベスト32",[2]点数換算表!$G$6,"")))))))</f>
        <v>0</v>
      </c>
      <c r="R53" s="12"/>
      <c r="S53" s="11">
        <f>IF(R53="",0,IF(R53="優勝",[2]点数換算表!$B$7,IF(R53="準優勝",[2]点数換算表!$C$7,IF(R53="ベスト4",[2]点数換算表!$D$7,IF(R53="ベスト8",[2]点数換算表!$E$7,[2]点数換算表!$F$7)))))</f>
        <v>0</v>
      </c>
      <c r="T53" s="12"/>
      <c r="U53" s="11">
        <f>IF(T53="",0,IF(T53="優勝",[2]点数換算表!$B$8,IF(T53="準優勝",[2]点数換算表!$C$8,IF(T53="ベスト4",[2]点数換算表!$D$8,IF(T53="ベスト8",[2]点数換算表!$E$8,[2]点数換算表!$F$8)))))</f>
        <v>0</v>
      </c>
      <c r="V53" s="12"/>
      <c r="W53" s="23">
        <f>IF(V53="",0,IF(V53="優勝",[2]点数換算表!$B$13,IF(V53="準優勝",[2]点数換算表!$C$13,IF(V53="ベスト4",[2]点数換算表!$D$13,[2]点数換算表!$E$13))))</f>
        <v>0</v>
      </c>
      <c r="X53" s="12"/>
      <c r="Y53" s="11">
        <f>IF(X53="",0,IF(X53="優勝",[2]点数換算表!$B$14,IF(X53="準優勝",[2]点数換算表!$C$14,IF(X53="ベスト4",[2]点数換算表!$D$14,[2]点数換算表!$E$14))))</f>
        <v>0</v>
      </c>
      <c r="Z53" s="12"/>
      <c r="AA53" s="11">
        <f>IF(Z53="",0,IF(Z53="優勝",[2]点数換算表!$B$15,IF(Z53="準優勝",[2]点数換算表!$C$15,IF(Z53="ベスト4",[2]点数換算表!$D$15,IF(Z53="ベスト8",[2]点数換算表!$E$15,IF(Z53="ベスト16",[2]点数換算表!$F$15,""))))))</f>
        <v>0</v>
      </c>
      <c r="AB53" s="12"/>
      <c r="AC53" s="11">
        <f>IF(AB53="",0,IF(AB53="優勝",[2]点数換算表!$B$16,IF(AB53="準優勝",[2]点数換算表!$C$16,IF(AB53="ベスト4",[2]点数換算表!$D$16,IF(AB53="ベスト8",[2]点数換算表!$E$16,IF(AB53="ベスト16",[2]点数換算表!$F$16,IF(AB53="ベスト32",[2]点数換算表!$G$16,"")))))))</f>
        <v>0</v>
      </c>
      <c r="AD53" s="12"/>
      <c r="AE53" s="11">
        <f>IF(AD53="",0,IF(AD53="優勝",[2]点数換算表!$B$17,IF(AD53="準優勝",[2]点数換算表!$C$17,IF(AD53="ベスト4",[2]点数換算表!$D$17,IF(AD53="ベスト8",[2]点数換算表!$E$17,IF(AD53="ベスト16",[2]点数換算表!$F$17,IF(AD53="ベスト32",[2]点数換算表!$G$17,"")))))))</f>
        <v>0</v>
      </c>
      <c r="AF53" s="12"/>
      <c r="AG53" s="11">
        <f>IF(AF53="",0,IF(AF53="優勝",[2]点数換算表!$B$18,IF(AF53="準優勝",[2]点数換算表!$C$18,IF(AF53="ベスト4",[2]点数換算表!$D$18,IF(AF53="ベスト8",[2]点数換算表!$E$18,[2]点数換算表!$F$18)))))</f>
        <v>0</v>
      </c>
      <c r="AH53" s="12"/>
      <c r="AI53" s="11">
        <f>IF(AH53="",0,IF(AH53="優勝",[2]点数換算表!$B$19,IF(AH53="準優勝",[2]点数換算表!$C$19,IF(AH53="ベスト4",[2]点数換算表!$D$19,IF(AH53="ベスト8",[2]点数換算表!$E$19,[2]点数換算表!$F$19)))))</f>
        <v>0</v>
      </c>
      <c r="AJ53" s="13">
        <f t="shared" si="5"/>
        <v>8</v>
      </c>
      <c r="AK53" s="15" t="s">
        <v>135</v>
      </c>
      <c r="AL53" s="13">
        <f>IF(AK53="",0,IF(AK53="優勝",[10]現行XD用点数換算表!$B$16,IF(AK53="準優勝",[10]現行XD用点数換算表!$C$16,IF(AK53="ベスト4",[10]現行XD用点数換算表!$D$16,IF(AK53="ベスト8",[10]現行XD用点数換算表!$E$16,IF(AK53="ベスト16",[10]現行XD用点数換算表!$F$16,IF(AK53="ベスト32",[10]現行XD用点数換算表!$G$16,"")))))))</f>
        <v>8</v>
      </c>
      <c r="AM53" s="15"/>
      <c r="AN53" s="13">
        <f>IF(AM53="",0,IF(AM53="優勝",[10]現行XD用点数換算表!$B$17,IF(AM53="準優勝",[10]現行XD用点数換算表!$C$17,IF(AM53="ベスト4",[10]現行XD用点数換算表!$D$17,IF(AM53="ベスト8",[10]現行XD用点数換算表!$E$17,IF(AM53="ベスト16",[10]現行XD用点数換算表!$F$17,IF(AM53="ベスト32",[10]現行XD用点数換算表!$G$17,"")))))))</f>
        <v>0</v>
      </c>
    </row>
    <row r="54" spans="1:40">
      <c r="A54" s="13">
        <v>51</v>
      </c>
      <c r="B54" s="15" t="s">
        <v>833</v>
      </c>
      <c r="C54" s="15" t="s">
        <v>795</v>
      </c>
      <c r="D54" s="15">
        <v>2</v>
      </c>
      <c r="E54" s="16" t="s">
        <v>177</v>
      </c>
      <c r="F54" s="26" t="s">
        <v>539</v>
      </c>
      <c r="G54" s="11">
        <f t="shared" si="4"/>
        <v>8</v>
      </c>
      <c r="H54" s="12"/>
      <c r="I54" s="23">
        <f>IF(H54="",0,IF(H54="優勝",[2]点数換算表!$B$2,IF(H54="準優勝",[2]点数換算表!$C$2,IF(H54="ベスト4",[2]点数換算表!$D$2,[2]点数換算表!$E$2))))</f>
        <v>0</v>
      </c>
      <c r="J54" s="12"/>
      <c r="K54" s="11">
        <f>IF(J54="",0,IF(J54="優勝",[2]点数換算表!$B$3,IF(J54="準優勝",[2]点数換算表!$C$3,IF(J54="ベスト4",[2]点数換算表!$D$3,[2]点数換算表!$E$3))))</f>
        <v>0</v>
      </c>
      <c r="L54" s="12"/>
      <c r="M54" s="11">
        <f>IF(L54="",0,IF(L54="優勝",[2]点数換算表!$B$4,IF(L54="準優勝",[2]点数換算表!$C$4,IF(L54="ベスト4",[2]点数換算表!$D$4,IF(L54="ベスト8",[2]点数換算表!$E$4,IF(L54="ベスト16",[2]点数換算表!$F$4,""))))))</f>
        <v>0</v>
      </c>
      <c r="N54" s="12"/>
      <c r="O54" s="11">
        <f>IF(N54="",0,IF(N54="優勝",[2]点数換算表!$B$5,IF(N54="準優勝",[2]点数換算表!$C$5,IF(N54="ベスト4",[2]点数換算表!$D$5,IF(N54="ベスト8",[2]点数換算表!$E$5,IF(N54="ベスト16",[2]点数換算表!$F$5,IF(N54="ベスト32",[2]点数換算表!$G$5,"")))))))</f>
        <v>0</v>
      </c>
      <c r="P54" s="12"/>
      <c r="Q54" s="11">
        <f>IF(P54="",0,IF(P54="優勝",[2]点数換算表!$B$6,IF(P54="準優勝",[2]点数換算表!$C$6,IF(P54="ベスト4",[2]点数換算表!$D$6,IF(P54="ベスト8",[2]点数換算表!$E$6,IF(P54="ベスト16",[2]点数換算表!$F$6,IF(P54="ベスト32",[2]点数換算表!$G$6,"")))))))</f>
        <v>0</v>
      </c>
      <c r="R54" s="12"/>
      <c r="S54" s="11">
        <f>IF(R54="",0,IF(R54="優勝",[2]点数換算表!$B$7,IF(R54="準優勝",[2]点数換算表!$C$7,IF(R54="ベスト4",[2]点数換算表!$D$7,IF(R54="ベスト8",[2]点数換算表!$E$7,[2]点数換算表!$F$7)))))</f>
        <v>0</v>
      </c>
      <c r="T54" s="12"/>
      <c r="U54" s="11">
        <f>IF(T54="",0,IF(T54="優勝",[2]点数換算表!$B$8,IF(T54="準優勝",[2]点数換算表!$C$8,IF(T54="ベスト4",[2]点数換算表!$D$8,IF(T54="ベスト8",[2]点数換算表!$E$8,[2]点数換算表!$F$8)))))</f>
        <v>0</v>
      </c>
      <c r="V54" s="12"/>
      <c r="W54" s="23">
        <f>IF(V54="",0,IF(V54="優勝",[2]点数換算表!$B$13,IF(V54="準優勝",[2]点数換算表!$C$13,IF(V54="ベスト4",[2]点数換算表!$D$13,[2]点数換算表!$E$13))))</f>
        <v>0</v>
      </c>
      <c r="X54" s="12"/>
      <c r="Y54" s="11">
        <f>IF(X54="",0,IF(X54="優勝",[2]点数換算表!$B$14,IF(X54="準優勝",[2]点数換算表!$C$14,IF(X54="ベスト4",[2]点数換算表!$D$14,[2]点数換算表!$E$14))))</f>
        <v>0</v>
      </c>
      <c r="Z54" s="12"/>
      <c r="AA54" s="11">
        <f>IF(Z54="",0,IF(Z54="優勝",[2]点数換算表!$B$15,IF(Z54="準優勝",[2]点数換算表!$C$15,IF(Z54="ベスト4",[2]点数換算表!$D$15,IF(Z54="ベスト8",[2]点数換算表!$E$15,IF(Z54="ベスト16",[2]点数換算表!$F$15,""))))))</f>
        <v>0</v>
      </c>
      <c r="AB54" s="12"/>
      <c r="AC54" s="11">
        <f>IF(AB54="",0,IF(AB54="優勝",[2]点数換算表!$B$16,IF(AB54="準優勝",[2]点数換算表!$C$16,IF(AB54="ベスト4",[2]点数換算表!$D$16,IF(AB54="ベスト8",[2]点数換算表!$E$16,IF(AB54="ベスト16",[2]点数換算表!$F$16,IF(AB54="ベスト32",[2]点数換算表!$G$16,"")))))))</f>
        <v>0</v>
      </c>
      <c r="AD54" s="12"/>
      <c r="AE54" s="11">
        <f>IF(AD54="",0,IF(AD54="優勝",[2]点数換算表!$B$17,IF(AD54="準優勝",[2]点数換算表!$C$17,IF(AD54="ベスト4",[2]点数換算表!$D$17,IF(AD54="ベスト8",[2]点数換算表!$E$17,IF(AD54="ベスト16",[2]点数換算表!$F$17,IF(AD54="ベスト32",[2]点数換算表!$G$17,"")))))))</f>
        <v>0</v>
      </c>
      <c r="AF54" s="12"/>
      <c r="AG54" s="11">
        <f>IF(AF54="",0,IF(AF54="優勝",[2]点数換算表!$B$18,IF(AF54="準優勝",[2]点数換算表!$C$18,IF(AF54="ベスト4",[2]点数換算表!$D$18,IF(AF54="ベスト8",[2]点数換算表!$E$18,[2]点数換算表!$F$18)))))</f>
        <v>0</v>
      </c>
      <c r="AH54" s="12"/>
      <c r="AI54" s="11">
        <f>IF(AH54="",0,IF(AH54="優勝",[2]点数換算表!$B$19,IF(AH54="準優勝",[2]点数換算表!$C$19,IF(AH54="ベスト4",[2]点数換算表!$D$19,IF(AH54="ベスト8",[2]点数換算表!$E$19,[2]点数換算表!$F$19)))))</f>
        <v>0</v>
      </c>
      <c r="AJ54" s="13">
        <f t="shared" si="5"/>
        <v>8</v>
      </c>
      <c r="AK54" s="15" t="s">
        <v>135</v>
      </c>
      <c r="AL54" s="13">
        <f>IF(AK54="",0,IF(AK54="優勝",[10]現行XD用点数換算表!$B$16,IF(AK54="準優勝",[10]現行XD用点数換算表!$C$16,IF(AK54="ベスト4",[10]現行XD用点数換算表!$D$16,IF(AK54="ベスト8",[10]現行XD用点数換算表!$E$16,IF(AK54="ベスト16",[10]現行XD用点数換算表!$F$16,IF(AK54="ベスト32",[10]現行XD用点数換算表!$G$16,"")))))))</f>
        <v>8</v>
      </c>
      <c r="AM54" s="15"/>
      <c r="AN54" s="13">
        <f>IF(AM54="",0,IF(AM54="優勝",[10]現行XD用点数換算表!$B$17,IF(AM54="準優勝",[10]現行XD用点数換算表!$C$17,IF(AM54="ベスト4",[10]現行XD用点数換算表!$D$17,IF(AM54="ベスト8",[10]現行XD用点数換算表!$E$17,IF(AM54="ベスト16",[10]現行XD用点数換算表!$F$17,IF(AM54="ベスト32",[10]現行XD用点数換算表!$G$17,"")))))))</f>
        <v>0</v>
      </c>
    </row>
    <row r="55" spans="1:40">
      <c r="A55" s="13">
        <v>52</v>
      </c>
      <c r="B55" s="15" t="s">
        <v>834</v>
      </c>
      <c r="C55" s="15" t="s">
        <v>795</v>
      </c>
      <c r="D55" s="15">
        <v>3</v>
      </c>
      <c r="E55" s="16" t="s">
        <v>177</v>
      </c>
      <c r="F55" s="26" t="s">
        <v>539</v>
      </c>
      <c r="G55" s="11">
        <f t="shared" si="4"/>
        <v>8</v>
      </c>
      <c r="H55" s="12"/>
      <c r="I55" s="23">
        <f>IF(H55="",0,IF(H55="優勝",[2]点数換算表!$B$2,IF(H55="準優勝",[2]点数換算表!$C$2,IF(H55="ベスト4",[2]点数換算表!$D$2,[2]点数換算表!$E$2))))</f>
        <v>0</v>
      </c>
      <c r="J55" s="12"/>
      <c r="K55" s="11">
        <f>IF(J55="",0,IF(J55="優勝",[2]点数換算表!$B$3,IF(J55="準優勝",[2]点数換算表!$C$3,IF(J55="ベスト4",[2]点数換算表!$D$3,[2]点数換算表!$E$3))))</f>
        <v>0</v>
      </c>
      <c r="L55" s="12"/>
      <c r="M55" s="11">
        <f>IF(L55="",0,IF(L55="優勝",[2]点数換算表!$B$4,IF(L55="準優勝",[2]点数換算表!$C$4,IF(L55="ベスト4",[2]点数換算表!$D$4,IF(L55="ベスト8",[2]点数換算表!$E$4,IF(L55="ベスト16",[2]点数換算表!$F$4,""))))))</f>
        <v>0</v>
      </c>
      <c r="N55" s="12"/>
      <c r="O55" s="11">
        <f>IF(N55="",0,IF(N55="優勝",[2]点数換算表!$B$5,IF(N55="準優勝",[2]点数換算表!$C$5,IF(N55="ベスト4",[2]点数換算表!$D$5,IF(N55="ベスト8",[2]点数換算表!$E$5,IF(N55="ベスト16",[2]点数換算表!$F$5,IF(N55="ベスト32",[2]点数換算表!$G$5,"")))))))</f>
        <v>0</v>
      </c>
      <c r="P55" s="12"/>
      <c r="Q55" s="11">
        <f>IF(P55="",0,IF(P55="優勝",[2]点数換算表!$B$6,IF(P55="準優勝",[2]点数換算表!$C$6,IF(P55="ベスト4",[2]点数換算表!$D$6,IF(P55="ベスト8",[2]点数換算表!$E$6,IF(P55="ベスト16",[2]点数換算表!$F$6,IF(P55="ベスト32",[2]点数換算表!$G$6,"")))))))</f>
        <v>0</v>
      </c>
      <c r="R55" s="12"/>
      <c r="S55" s="11">
        <f>IF(R55="",0,IF(R55="優勝",[2]点数換算表!$B$7,IF(R55="準優勝",[2]点数換算表!$C$7,IF(R55="ベスト4",[2]点数換算表!$D$7,IF(R55="ベスト8",[2]点数換算表!$E$7,[2]点数換算表!$F$7)))))</f>
        <v>0</v>
      </c>
      <c r="T55" s="12"/>
      <c r="U55" s="11">
        <f>IF(T55="",0,IF(T55="優勝",[2]点数換算表!$B$8,IF(T55="準優勝",[2]点数換算表!$C$8,IF(T55="ベスト4",[2]点数換算表!$D$8,IF(T55="ベスト8",[2]点数換算表!$E$8,[2]点数換算表!$F$8)))))</f>
        <v>0</v>
      </c>
      <c r="V55" s="12"/>
      <c r="W55" s="23">
        <f>IF(V55="",0,IF(V55="優勝",[2]点数換算表!$B$13,IF(V55="準優勝",[2]点数換算表!$C$13,IF(V55="ベスト4",[2]点数換算表!$D$13,[2]点数換算表!$E$13))))</f>
        <v>0</v>
      </c>
      <c r="X55" s="12"/>
      <c r="Y55" s="11">
        <f>IF(X55="",0,IF(X55="優勝",[2]点数換算表!$B$14,IF(X55="準優勝",[2]点数換算表!$C$14,IF(X55="ベスト4",[2]点数換算表!$D$14,[2]点数換算表!$E$14))))</f>
        <v>0</v>
      </c>
      <c r="Z55" s="12"/>
      <c r="AA55" s="11">
        <f>IF(Z55="",0,IF(Z55="優勝",[2]点数換算表!$B$15,IF(Z55="準優勝",[2]点数換算表!$C$15,IF(Z55="ベスト4",[2]点数換算表!$D$15,IF(Z55="ベスト8",[2]点数換算表!$E$15,IF(Z55="ベスト16",[2]点数換算表!$F$15,""))))))</f>
        <v>0</v>
      </c>
      <c r="AB55" s="12"/>
      <c r="AC55" s="11">
        <f>IF(AB55="",0,IF(AB55="優勝",[2]点数換算表!$B$16,IF(AB55="準優勝",[2]点数換算表!$C$16,IF(AB55="ベスト4",[2]点数換算表!$D$16,IF(AB55="ベスト8",[2]点数換算表!$E$16,IF(AB55="ベスト16",[2]点数換算表!$F$16,IF(AB55="ベスト32",[2]点数換算表!$G$16,"")))))))</f>
        <v>0</v>
      </c>
      <c r="AD55" s="12"/>
      <c r="AE55" s="11">
        <f>IF(AD55="",0,IF(AD55="優勝",[2]点数換算表!$B$17,IF(AD55="準優勝",[2]点数換算表!$C$17,IF(AD55="ベスト4",[2]点数換算表!$D$17,IF(AD55="ベスト8",[2]点数換算表!$E$17,IF(AD55="ベスト16",[2]点数換算表!$F$17,IF(AD55="ベスト32",[2]点数換算表!$G$17,"")))))))</f>
        <v>0</v>
      </c>
      <c r="AF55" s="12"/>
      <c r="AG55" s="11">
        <f>IF(AF55="",0,IF(AF55="優勝",[2]点数換算表!$B$18,IF(AF55="準優勝",[2]点数換算表!$C$18,IF(AF55="ベスト4",[2]点数換算表!$D$18,IF(AF55="ベスト8",[2]点数換算表!$E$18,[2]点数換算表!$F$18)))))</f>
        <v>0</v>
      </c>
      <c r="AH55" s="12"/>
      <c r="AI55" s="11">
        <f>IF(AH55="",0,IF(AH55="優勝",[2]点数換算表!$B$19,IF(AH55="準優勝",[2]点数換算表!$C$19,IF(AH55="ベスト4",[2]点数換算表!$D$19,IF(AH55="ベスト8",[2]点数換算表!$E$19,[2]点数換算表!$F$19)))))</f>
        <v>0</v>
      </c>
      <c r="AJ55" s="13">
        <f t="shared" si="5"/>
        <v>8</v>
      </c>
      <c r="AK55" s="15" t="s">
        <v>135</v>
      </c>
      <c r="AL55" s="13">
        <f>IF(AK55="",0,IF(AK55="優勝",[10]現行XD用点数換算表!$B$16,IF(AK55="準優勝",[10]現行XD用点数換算表!$C$16,IF(AK55="ベスト4",[10]現行XD用点数換算表!$D$16,IF(AK55="ベスト8",[10]現行XD用点数換算表!$E$16,IF(AK55="ベスト16",[10]現行XD用点数換算表!$F$16,IF(AK55="ベスト32",[10]現行XD用点数換算表!$G$16,"")))))))</f>
        <v>8</v>
      </c>
      <c r="AM55" s="15"/>
      <c r="AN55" s="13">
        <f>IF(AM55="",0,IF(AM55="優勝",[10]現行XD用点数換算表!$B$17,IF(AM55="準優勝",[10]現行XD用点数換算表!$C$17,IF(AM55="ベスト4",[10]現行XD用点数換算表!$D$17,IF(AM55="ベスト8",[10]現行XD用点数換算表!$E$17,IF(AM55="ベスト16",[10]現行XD用点数換算表!$F$17,IF(AM55="ベスト32",[10]現行XD用点数換算表!$G$17,"")))))))</f>
        <v>0</v>
      </c>
    </row>
  </sheetData>
  <autoFilter ref="A3:AN55" xr:uid="{77C2DDA7-CF46-4275-B7C9-80F7ACDE1F59}"/>
  <sortState xmlns:xlrd2="http://schemas.microsoft.com/office/spreadsheetml/2017/richdata2" ref="B4:AN55">
    <sortCondition descending="1" ref="G4:G55"/>
  </sortState>
  <mergeCells count="27">
    <mergeCell ref="F1:F3"/>
    <mergeCell ref="AJ1:AJ3"/>
    <mergeCell ref="AK1:AN1"/>
    <mergeCell ref="AK2:AL2"/>
    <mergeCell ref="AM2:AN2"/>
    <mergeCell ref="G1:G3"/>
    <mergeCell ref="H1:U1"/>
    <mergeCell ref="V1:AI1"/>
    <mergeCell ref="H2:I2"/>
    <mergeCell ref="J2:K2"/>
    <mergeCell ref="L2:M2"/>
    <mergeCell ref="N2:O2"/>
    <mergeCell ref="P2:Q2"/>
    <mergeCell ref="R2:S2"/>
    <mergeCell ref="T2:U2"/>
    <mergeCell ref="AH2:AI2"/>
    <mergeCell ref="A1:A3"/>
    <mergeCell ref="B1:B3"/>
    <mergeCell ref="C1:C3"/>
    <mergeCell ref="D1:D3"/>
    <mergeCell ref="E1:E3"/>
    <mergeCell ref="AF2:AG2"/>
    <mergeCell ref="V2:W2"/>
    <mergeCell ref="X2:Y2"/>
    <mergeCell ref="Z2:AA2"/>
    <mergeCell ref="AB2:AC2"/>
    <mergeCell ref="AD2:AE2"/>
  </mergeCells>
  <phoneticPr fontId="3"/>
  <dataValidations count="2">
    <dataValidation type="list" allowBlank="1" showErrorMessage="1" sqref="Z4:Z55 L4:L55" xr:uid="{27FCDE44-09ED-4C0A-94E8-40DE195545D6}">
      <formula1>"優勝,準優勝,ベスト4,ベスト8,ベスト16,海外遠征による不参加"</formula1>
    </dataValidation>
    <dataValidation type="list" allowBlank="1" showErrorMessage="1" sqref="N4:N55 AD4:AD55 AB4:AB55 P4:P55" xr:uid="{8BAD3E9D-E64D-4D65-B8AC-A55FA7C52A03}">
      <formula1>"優勝,準優勝,ベスト4,ベスト8,ベスト16,ベスト32,海外遠征による不参加"</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571939F1-1310-4E32-9F58-E72F4004F8B5}">
          <x14:formula1>
            <xm:f>点数換算表!$B$1:$F$1</xm:f>
          </x14:formula1>
          <xm:sqref>T4:T55 R4:R55 AF4:AF55 AH4:AH55</xm:sqref>
        </x14:dataValidation>
        <x14:dataValidation type="list" allowBlank="1" showErrorMessage="1" xr:uid="{4579B0FA-5E69-48C5-801B-7FD2ECB3DB6F}">
          <x14:formula1>
            <xm:f>点数換算表!$B$1:$E$1</xm:f>
          </x14:formula1>
          <xm:sqref>X4:X55 J4:J55 H4:H55 V4:V55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D9FD-FA34-4E51-A4CB-1C1D2D9CCA9B}">
  <dimension ref="A1:AN41"/>
  <sheetViews>
    <sheetView zoomScale="60" zoomScaleNormal="60" workbookViewId="0">
      <pane ySplit="3" topLeftCell="A4" activePane="bottomLeft" state="frozen"/>
      <selection pane="bottomLeft" activeCell="A4" sqref="A4:A41"/>
    </sheetView>
  </sheetViews>
  <sheetFormatPr defaultColWidth="7.1640625" defaultRowHeight="18"/>
  <cols>
    <col min="1" max="1" width="6.75" style="14" bestFit="1" customWidth="1"/>
    <col min="2" max="2" width="10.4140625" style="14" bestFit="1" customWidth="1"/>
    <col min="3" max="3" width="16.4140625" style="14" bestFit="1" customWidth="1"/>
    <col min="4" max="4" width="5" style="14" bestFit="1" customWidth="1"/>
    <col min="5" max="6" width="6.75" style="14" bestFit="1" customWidth="1"/>
    <col min="7" max="15" width="5" style="14" bestFit="1" customWidth="1"/>
    <col min="16" max="16" width="8.6640625" style="14" bestFit="1" customWidth="1"/>
    <col min="17" max="17" width="5" style="14" bestFit="1" customWidth="1"/>
    <col min="18" max="18" width="9.4140625" style="14" bestFit="1" customWidth="1"/>
    <col min="19" max="21" width="5" style="14" bestFit="1" customWidth="1"/>
    <col min="22" max="22" width="7.6640625" style="14" bestFit="1" customWidth="1"/>
    <col min="23" max="23" width="5" style="14" bestFit="1" customWidth="1"/>
    <col min="24" max="24" width="7.6640625" style="14" bestFit="1" customWidth="1"/>
    <col min="25" max="29" width="5" style="14" bestFit="1" customWidth="1"/>
    <col min="30" max="30" width="8.6640625" style="14" bestFit="1" customWidth="1"/>
    <col min="31" max="36" width="5" style="14" bestFit="1" customWidth="1"/>
    <col min="37" max="37" width="8.6640625" style="14" bestFit="1" customWidth="1"/>
    <col min="38" max="38" width="5" style="14" bestFit="1" customWidth="1"/>
    <col min="39" max="39" width="8.6640625" style="14" bestFit="1" customWidth="1"/>
    <col min="40" max="40" width="5" style="14" bestFit="1" customWidth="1"/>
    <col min="41" max="16384" width="7.1640625" style="14"/>
  </cols>
  <sheetData>
    <row r="1" spans="1:40">
      <c r="A1" s="64" t="s">
        <v>86</v>
      </c>
      <c r="B1" s="67" t="s">
        <v>0</v>
      </c>
      <c r="C1" s="67" t="s">
        <v>1</v>
      </c>
      <c r="D1" s="67" t="s">
        <v>2</v>
      </c>
      <c r="E1" s="64" t="s">
        <v>176</v>
      </c>
      <c r="F1" s="64" t="s">
        <v>176</v>
      </c>
      <c r="G1" s="68" t="s">
        <v>3</v>
      </c>
      <c r="H1" s="67" t="s">
        <v>19</v>
      </c>
      <c r="I1" s="67"/>
      <c r="J1" s="67"/>
      <c r="K1" s="67"/>
      <c r="L1" s="67"/>
      <c r="M1" s="67"/>
      <c r="N1" s="67"/>
      <c r="O1" s="67"/>
      <c r="P1" s="67"/>
      <c r="Q1" s="67"/>
      <c r="R1" s="67"/>
      <c r="S1" s="67"/>
      <c r="T1" s="67"/>
      <c r="U1" s="67"/>
      <c r="V1" s="67" t="s">
        <v>20</v>
      </c>
      <c r="W1" s="67"/>
      <c r="X1" s="67"/>
      <c r="Y1" s="67"/>
      <c r="Z1" s="67"/>
      <c r="AA1" s="67"/>
      <c r="AB1" s="67"/>
      <c r="AC1" s="67"/>
      <c r="AD1" s="67"/>
      <c r="AE1" s="67"/>
      <c r="AF1" s="67"/>
      <c r="AG1" s="67"/>
      <c r="AH1" s="67"/>
      <c r="AI1" s="67"/>
      <c r="AJ1" s="69" t="s">
        <v>3</v>
      </c>
      <c r="AK1" s="72"/>
      <c r="AL1" s="72"/>
      <c r="AM1" s="72"/>
      <c r="AN1" s="72"/>
    </row>
    <row r="2" spans="1:40">
      <c r="A2" s="64"/>
      <c r="B2" s="67"/>
      <c r="C2" s="67"/>
      <c r="D2" s="67"/>
      <c r="E2" s="64"/>
      <c r="F2" s="64"/>
      <c r="G2" s="67"/>
      <c r="H2" s="66" t="s">
        <v>861</v>
      </c>
      <c r="I2" s="66"/>
      <c r="J2" s="66" t="s">
        <v>862</v>
      </c>
      <c r="K2" s="64"/>
      <c r="L2" s="66" t="s">
        <v>534</v>
      </c>
      <c r="M2" s="64"/>
      <c r="N2" s="66" t="s">
        <v>694</v>
      </c>
      <c r="O2" s="64"/>
      <c r="P2" s="66" t="s">
        <v>779</v>
      </c>
      <c r="Q2" s="64"/>
      <c r="R2" s="66" t="s">
        <v>783</v>
      </c>
      <c r="S2" s="64"/>
      <c r="T2" s="66" t="s">
        <v>174</v>
      </c>
      <c r="U2" s="64"/>
      <c r="V2" s="66" t="s">
        <v>168</v>
      </c>
      <c r="W2" s="66"/>
      <c r="X2" s="66" t="s">
        <v>169</v>
      </c>
      <c r="Y2" s="64"/>
      <c r="Z2" s="66" t="s">
        <v>170</v>
      </c>
      <c r="AA2" s="64"/>
      <c r="AB2" s="66" t="s">
        <v>171</v>
      </c>
      <c r="AC2" s="64"/>
      <c r="AD2" s="66" t="s">
        <v>172</v>
      </c>
      <c r="AE2" s="64"/>
      <c r="AF2" s="66" t="s">
        <v>173</v>
      </c>
      <c r="AG2" s="64"/>
      <c r="AH2" s="66" t="s">
        <v>175</v>
      </c>
      <c r="AI2" s="64"/>
      <c r="AJ2" s="75"/>
      <c r="AK2" s="73" t="s">
        <v>863</v>
      </c>
      <c r="AL2" s="74"/>
      <c r="AM2" s="73" t="s">
        <v>864</v>
      </c>
      <c r="AN2" s="74"/>
    </row>
    <row r="3" spans="1:40">
      <c r="A3" s="64"/>
      <c r="B3" s="67"/>
      <c r="C3" s="67"/>
      <c r="D3" s="67"/>
      <c r="E3" s="64"/>
      <c r="F3" s="64"/>
      <c r="G3" s="67"/>
      <c r="H3" s="13" t="s">
        <v>4</v>
      </c>
      <c r="I3" s="13" t="s">
        <v>5</v>
      </c>
      <c r="J3" s="13" t="s">
        <v>4</v>
      </c>
      <c r="K3" s="13" t="s">
        <v>5</v>
      </c>
      <c r="L3" s="13" t="s">
        <v>4</v>
      </c>
      <c r="M3" s="13" t="s">
        <v>5</v>
      </c>
      <c r="N3" s="13" t="s">
        <v>4</v>
      </c>
      <c r="O3" s="13" t="s">
        <v>5</v>
      </c>
      <c r="P3" s="13" t="s">
        <v>4</v>
      </c>
      <c r="Q3" s="13" t="s">
        <v>5</v>
      </c>
      <c r="R3" s="13" t="s">
        <v>4</v>
      </c>
      <c r="S3" s="13" t="s">
        <v>5</v>
      </c>
      <c r="T3" s="13" t="s">
        <v>4</v>
      </c>
      <c r="U3" s="13" t="s">
        <v>5</v>
      </c>
      <c r="V3" s="13" t="s">
        <v>4</v>
      </c>
      <c r="W3" s="13" t="s">
        <v>5</v>
      </c>
      <c r="X3" s="13" t="s">
        <v>4</v>
      </c>
      <c r="Y3" s="13" t="s">
        <v>5</v>
      </c>
      <c r="Z3" s="13" t="s">
        <v>4</v>
      </c>
      <c r="AA3" s="13" t="s">
        <v>5</v>
      </c>
      <c r="AB3" s="13" t="s">
        <v>4</v>
      </c>
      <c r="AC3" s="13" t="s">
        <v>5</v>
      </c>
      <c r="AD3" s="13" t="s">
        <v>4</v>
      </c>
      <c r="AE3" s="13" t="s">
        <v>5</v>
      </c>
      <c r="AF3" s="13" t="s">
        <v>4</v>
      </c>
      <c r="AG3" s="13" t="s">
        <v>5</v>
      </c>
      <c r="AH3" s="13" t="s">
        <v>4</v>
      </c>
      <c r="AI3" s="13" t="s">
        <v>5</v>
      </c>
      <c r="AJ3" s="76"/>
      <c r="AK3" s="13" t="s">
        <v>4</v>
      </c>
      <c r="AL3" s="13" t="s">
        <v>5</v>
      </c>
      <c r="AM3" s="13" t="s">
        <v>4</v>
      </c>
      <c r="AN3" s="13" t="s">
        <v>5</v>
      </c>
    </row>
    <row r="4" spans="1:40">
      <c r="A4" s="13">
        <v>1</v>
      </c>
      <c r="B4" s="15" t="s">
        <v>203</v>
      </c>
      <c r="C4" s="15" t="s">
        <v>178</v>
      </c>
      <c r="D4" s="15">
        <v>3</v>
      </c>
      <c r="E4" s="49" t="s">
        <v>792</v>
      </c>
      <c r="F4" s="50" t="s">
        <v>793</v>
      </c>
      <c r="G4" s="11">
        <f t="shared" ref="G4:G21" si="0">MAX(I4,K4)+SUM(M4:U4)+MAX(W4,Y4)+SUM(AA4:AI4)+AJ4</f>
        <v>808</v>
      </c>
      <c r="H4" s="12"/>
      <c r="I4" s="23">
        <f>IF(H4="",0,IF(H4="優勝",[2]点数換算表!$B$2,IF(H4="準優勝",[2]点数換算表!$C$2,IF(H4="ベスト4",[2]点数換算表!$D$2,[2]点数換算表!$E$2))))</f>
        <v>0</v>
      </c>
      <c r="J4" s="12"/>
      <c r="K4" s="11">
        <f>IF(J4="",0,IF(J4="優勝",[2]点数換算表!$B$3,IF(J4="準優勝",[2]点数換算表!$C$3,IF(J4="ベスト4",[2]点数換算表!$D$3,[2]点数換算表!$E$3))))</f>
        <v>0</v>
      </c>
      <c r="L4" s="12"/>
      <c r="M4" s="11">
        <f>IF(L4="",0,IF(L4="優勝",[2]点数換算表!$B$4,IF(L4="準優勝",[2]点数換算表!$C$4,IF(L4="ベスト4",[2]点数換算表!$D$4,IF(L4="ベスト8",[2]点数換算表!$E$4,IF(L4="ベスト16",[2]点数換算表!$F$4,""))))))</f>
        <v>0</v>
      </c>
      <c r="N4" s="12"/>
      <c r="O4" s="11">
        <f>IF(N4="",0,IF(N4="優勝",[2]点数換算表!$B$5,IF(N4="準優勝",[2]点数換算表!$C$5,IF(N4="ベスト4",[2]点数換算表!$D$5,IF(N4="ベスト8",[2]点数換算表!$E$5,IF(N4="ベスト16",[2]点数換算表!$F$5,IF(N4="ベスト32",[2]点数換算表!$G$5,"")))))))</f>
        <v>0</v>
      </c>
      <c r="P4" s="12" t="s">
        <v>10</v>
      </c>
      <c r="Q4" s="11">
        <f>IF(P4="",0,IF(P4="優勝",[2]点数換算表!$B$6,IF(P4="準優勝",[2]点数換算表!$C$6,IF(P4="ベスト4",[2]点数換算表!$D$6,IF(P4="ベスト8",[2]点数換算表!$E$6,IF(P4="ベスト16",[2]点数換算表!$F$6,IF(P4="ベスト32",[2]点数換算表!$G$6,"")))))))</f>
        <v>600</v>
      </c>
      <c r="R4" s="12"/>
      <c r="S4" s="11">
        <f>IF(R4="",0,IF(R4="優勝",[2]点数換算表!$B$7,IF(R4="準優勝",[2]点数換算表!$C$7,IF(R4="ベスト4",[2]点数換算表!$D$7,IF(R4="ベスト8",[2]点数換算表!$E$7,[2]点数換算表!$F$7)))))</f>
        <v>0</v>
      </c>
      <c r="T4" s="12"/>
      <c r="U4" s="11">
        <f>IF(T4="",0,IF(T4="優勝",[2]点数換算表!$B$8,IF(T4="準優勝",[2]点数換算表!$C$8,IF(T4="ベスト4",[2]点数換算表!$D$8,IF(T4="ベスト8",[2]点数換算表!$E$8,[2]点数換算表!$F$8)))))</f>
        <v>0</v>
      </c>
      <c r="V4" s="12"/>
      <c r="W4" s="23">
        <f>IF(V4="",0,IF(V4="優勝",[2]点数換算表!$B$13,IF(V4="準優勝",[2]点数換算表!$C$13,IF(V4="ベスト4",[2]点数換算表!$D$13,[2]点数換算表!$E$13))))</f>
        <v>0</v>
      </c>
      <c r="X4" s="12"/>
      <c r="Y4" s="11">
        <f>IF(X4="",0,IF(X4="優勝",[2]点数換算表!$B$14,IF(X4="準優勝",[2]点数換算表!$C$14,IF(X4="ベスト4",[2]点数換算表!$D$14,[2]点数換算表!$E$14))))</f>
        <v>0</v>
      </c>
      <c r="Z4" s="12"/>
      <c r="AA4" s="11">
        <f>IF(Z4="",0,IF(Z4="優勝",[2]点数換算表!$B$15,IF(Z4="準優勝",[2]点数換算表!$C$15,IF(Z4="ベスト4",[2]点数換算表!$D$15,IF(Z4="ベスト8",[2]点数換算表!$E$15,IF(Z4="ベスト16",[2]点数換算表!$F$15,""))))))</f>
        <v>0</v>
      </c>
      <c r="AB4" s="12"/>
      <c r="AC4" s="11">
        <f>IF(AB4="",0,IF(AB4="優勝",[2]点数換算表!$B$16,IF(AB4="準優勝",[2]点数換算表!$C$16,IF(AB4="ベスト4",[2]点数換算表!$D$16,IF(AB4="ベスト8",[2]点数換算表!$E$16,IF(AB4="ベスト16",[2]点数換算表!$F$16,IF(AB4="ベスト32",[2]点数換算表!$G$16,"")))))))</f>
        <v>0</v>
      </c>
      <c r="AD4" s="12"/>
      <c r="AE4" s="11">
        <f>IF(AD4="",0,IF(AD4="優勝",[2]点数換算表!$B$17,IF(AD4="準優勝",[2]点数換算表!$C$17,IF(AD4="ベスト4",[2]点数換算表!$D$17,IF(AD4="ベスト8",[2]点数換算表!$E$17,IF(AD4="ベスト16",[2]点数換算表!$F$17,IF(AD4="ベスト32",[2]点数換算表!$G$17,"")))))))</f>
        <v>0</v>
      </c>
      <c r="AF4" s="12"/>
      <c r="AG4" s="11">
        <f>IF(AF4="",0,IF(AF4="優勝",[2]点数換算表!$B$18,IF(AF4="準優勝",[2]点数換算表!$C$18,IF(AF4="ベスト4",[2]点数換算表!$D$18,IF(AF4="ベスト8",[2]点数換算表!$E$18,[2]点数換算表!$F$18)))))</f>
        <v>0</v>
      </c>
      <c r="AH4" s="12"/>
      <c r="AI4" s="11">
        <f>IF(AH4="",0,IF(AH4="優勝",[2]点数換算表!$B$19,IF(AH4="準優勝",[2]点数換算表!$C$19,IF(AH4="ベスト4",[2]点数換算表!$D$19,IF(AH4="ベスト8",[2]点数換算表!$E$19,[2]点数換算表!$F$19)))))</f>
        <v>0</v>
      </c>
      <c r="AJ4" s="13">
        <f t="shared" ref="AJ4:AJ21" si="1">SUM(AK4:AN4)</f>
        <v>208</v>
      </c>
      <c r="AK4" s="15" t="s">
        <v>135</v>
      </c>
      <c r="AL4" s="13">
        <f>IF(AK4="",0,IF(AK4="優勝",[9]現行XD用点数換算表!$B$16,IF(AK4="準優勝",[9]現行XD用点数換算表!$C$16,IF(AK4="ベスト4",[9]現行XD用点数換算表!$D$16,IF(AK4="ベスト8",[9]現行XD用点数換算表!$E$16,IF(AK4="ベスト16",[9]現行XD用点数換算表!$F$16,IF(AK4="ベスト32",[9]現行XD用点数換算表!$G$16,"")))))))</f>
        <v>8</v>
      </c>
      <c r="AM4" s="15" t="s">
        <v>10</v>
      </c>
      <c r="AN4" s="13">
        <f>IF(AM4="",0,IF(AM4="優勝",[9]現行XD用点数換算表!$B$17,IF(AM4="準優勝",[9]現行XD用点数換算表!$C$17,IF(AM4="ベスト4",[9]現行XD用点数換算表!$D$17,IF(AM4="ベスト8",[9]現行XD用点数換算表!$E$17,IF(AM4="ベスト16",[9]現行XD用点数換算表!$F$17,IF(AM4="ベスト32",[9]現行XD用点数換算表!$G$17,"")))))))</f>
        <v>200</v>
      </c>
    </row>
    <row r="5" spans="1:40">
      <c r="A5" s="13">
        <v>2</v>
      </c>
      <c r="B5" s="15" t="s">
        <v>73</v>
      </c>
      <c r="C5" s="15" t="s">
        <v>139</v>
      </c>
      <c r="D5" s="51">
        <v>3</v>
      </c>
      <c r="E5" s="16" t="s">
        <v>177</v>
      </c>
      <c r="F5" s="26" t="s">
        <v>539</v>
      </c>
      <c r="G5" s="11">
        <f t="shared" si="0"/>
        <v>524</v>
      </c>
      <c r="H5" s="12"/>
      <c r="I5" s="23">
        <f>IF(H5="",0,IF(H5="優勝",[2]点数換算表!$B$2,IF(H5="準優勝",[2]点数換算表!$C$2,IF(H5="ベスト4",[2]点数換算表!$D$2,[2]点数換算表!$E$2))))</f>
        <v>0</v>
      </c>
      <c r="J5" s="12"/>
      <c r="K5" s="11">
        <f>IF(J5="",0,IF(J5="優勝",[2]点数換算表!$B$3,IF(J5="準優勝",[2]点数換算表!$C$3,IF(J5="ベスト4",[2]点数換算表!$D$3,[2]点数換算表!$E$3))))</f>
        <v>0</v>
      </c>
      <c r="L5" s="12"/>
      <c r="M5" s="11">
        <f>IF(L5="",0,IF(L5="優勝",[2]点数換算表!$B$4,IF(L5="準優勝",[2]点数換算表!$C$4,IF(L5="ベスト4",[2]点数換算表!$D$4,IF(L5="ベスト8",[2]点数換算表!$E$4,IF(L5="ベスト16",[2]点数換算表!$F$4,""))))))</f>
        <v>0</v>
      </c>
      <c r="N5" s="12"/>
      <c r="O5" s="11">
        <f>IF(N5="",0,IF(N5="優勝",[2]点数換算表!$B$5,IF(N5="準優勝",[2]点数換算表!$C$5,IF(N5="ベスト4",[2]点数換算表!$D$5,IF(N5="ベスト8",[2]点数換算表!$E$5,IF(N5="ベスト16",[2]点数換算表!$F$5,IF(N5="ベスト32",[2]点数換算表!$G$5,"")))))))</f>
        <v>0</v>
      </c>
      <c r="P5" s="12" t="s">
        <v>8</v>
      </c>
      <c r="Q5" s="11">
        <f>IF(P5="",0,IF(P5="優勝",[2]点数換算表!$B$6,IF(P5="準優勝",[2]点数換算表!$C$6,IF(P5="ベスト4",[2]点数換算表!$D$6,IF(P5="ベスト8",[2]点数換算表!$E$6,IF(P5="ベスト16",[2]点数換算表!$F$6,IF(P5="ベスト32",[2]点数換算表!$G$6,"")))))))</f>
        <v>500</v>
      </c>
      <c r="R5" s="12"/>
      <c r="S5" s="11">
        <f>IF(R5="",0,IF(R5="優勝",[2]点数換算表!$B$7,IF(R5="準優勝",[2]点数換算表!$C$7,IF(R5="ベスト4",[2]点数換算表!$D$7,IF(R5="ベスト8",[2]点数換算表!$E$7,[2]点数換算表!$F$7)))))</f>
        <v>0</v>
      </c>
      <c r="T5" s="12"/>
      <c r="U5" s="11">
        <f>IF(T5="",0,IF(T5="優勝",[2]点数換算表!$B$8,IF(T5="準優勝",[2]点数換算表!$C$8,IF(T5="ベスト4",[2]点数換算表!$D$8,IF(T5="ベスト8",[2]点数換算表!$E$8,[2]点数換算表!$F$8)))))</f>
        <v>0</v>
      </c>
      <c r="V5" s="12"/>
      <c r="W5" s="23">
        <f>IF(V5="",0,IF(V5="優勝",[2]点数換算表!$B$13,IF(V5="準優勝",[2]点数換算表!$C$13,IF(V5="ベスト4",[2]点数換算表!$D$13,[2]点数換算表!$E$13))))</f>
        <v>0</v>
      </c>
      <c r="X5" s="12"/>
      <c r="Y5" s="11">
        <f>IF(X5="",0,IF(X5="優勝",[2]点数換算表!$B$14,IF(X5="準優勝",[2]点数換算表!$C$14,IF(X5="ベスト4",[2]点数換算表!$D$14,[2]点数換算表!$E$14))))</f>
        <v>0</v>
      </c>
      <c r="Z5" s="12"/>
      <c r="AA5" s="11">
        <f>IF(Z5="",0,IF(Z5="優勝",[2]点数換算表!$B$15,IF(Z5="準優勝",[2]点数換算表!$C$15,IF(Z5="ベスト4",[2]点数換算表!$D$15,IF(Z5="ベスト8",[2]点数換算表!$E$15,IF(Z5="ベスト16",[2]点数換算表!$F$15,""))))))</f>
        <v>0</v>
      </c>
      <c r="AB5" s="12"/>
      <c r="AC5" s="11">
        <f>IF(AB5="",0,IF(AB5="優勝",[2]点数換算表!$B$16,IF(AB5="準優勝",[2]点数換算表!$C$16,IF(AB5="ベスト4",[2]点数換算表!$D$16,IF(AB5="ベスト8",[2]点数換算表!$E$16,IF(AB5="ベスト16",[2]点数換算表!$F$16,IF(AB5="ベスト32",[2]点数換算表!$G$16,"")))))))</f>
        <v>0</v>
      </c>
      <c r="AD5" s="12"/>
      <c r="AE5" s="11">
        <f>IF(AD5="",0,IF(AD5="優勝",[2]点数換算表!$B$17,IF(AD5="準優勝",[2]点数換算表!$C$17,IF(AD5="ベスト4",[2]点数換算表!$D$17,IF(AD5="ベスト8",[2]点数換算表!$E$17,IF(AD5="ベスト16",[2]点数換算表!$F$17,IF(AD5="ベスト32",[2]点数換算表!$G$17,"")))))))</f>
        <v>0</v>
      </c>
      <c r="AF5" s="12"/>
      <c r="AG5" s="11">
        <f>IF(AF5="",0,IF(AF5="優勝",[2]点数換算表!$B$18,IF(AF5="準優勝",[2]点数換算表!$C$18,IF(AF5="ベスト4",[2]点数換算表!$D$18,IF(AF5="ベスト8",[2]点数換算表!$E$18,[2]点数換算表!$F$18)))))</f>
        <v>0</v>
      </c>
      <c r="AH5" s="12"/>
      <c r="AI5" s="11">
        <f>IF(AH5="",0,IF(AH5="優勝",[2]点数換算表!$B$19,IF(AH5="準優勝",[2]点数換算表!$C$19,IF(AH5="ベスト4",[2]点数換算表!$D$19,IF(AH5="ベスト8",[2]点数換算表!$E$19,[2]点数換算表!$F$19)))))</f>
        <v>0</v>
      </c>
      <c r="AJ5" s="13">
        <f t="shared" si="1"/>
        <v>24</v>
      </c>
      <c r="AK5" s="15"/>
      <c r="AL5" s="13">
        <f>IF(AK5="",0,IF(AK5="優勝",[10]現行XD用点数換算表!$B$16,IF(AK5="準優勝",[10]現行XD用点数換算表!$C$16,IF(AK5="ベスト4",[10]現行XD用点数換算表!$D$16,IF(AK5="ベスト8",[10]現行XD用点数換算表!$E$16,IF(AK5="ベスト16",[10]現行XD用点数換算表!$F$16,IF(AK5="ベスト32",[10]現行XD用点数換算表!$G$16,"")))))))</f>
        <v>0</v>
      </c>
      <c r="AM5" s="15" t="s">
        <v>135</v>
      </c>
      <c r="AN5" s="13">
        <f>IF(AM5="",0,IF(AM5="優勝",[10]現行XD用点数換算表!$B$17,IF(AM5="準優勝",[10]現行XD用点数換算表!$C$17,IF(AM5="ベスト4",[10]現行XD用点数換算表!$D$17,IF(AM5="ベスト8",[10]現行XD用点数換算表!$E$17,IF(AM5="ベスト16",[10]現行XD用点数換算表!$F$17,IF(AM5="ベスト32",[10]現行XD用点数換算表!$G$17,"")))))))</f>
        <v>24</v>
      </c>
    </row>
    <row r="6" spans="1:40">
      <c r="A6" s="13">
        <v>3</v>
      </c>
      <c r="B6" s="15" t="s">
        <v>836</v>
      </c>
      <c r="C6" s="15" t="s">
        <v>139</v>
      </c>
      <c r="D6" s="15">
        <v>3</v>
      </c>
      <c r="E6" s="16" t="s">
        <v>177</v>
      </c>
      <c r="F6" s="26" t="s">
        <v>539</v>
      </c>
      <c r="G6" s="11">
        <f t="shared" si="0"/>
        <v>404</v>
      </c>
      <c r="H6" s="12"/>
      <c r="I6" s="23">
        <f>IF(H6="",0,IF(H6="優勝",[2]点数換算表!$B$2,IF(H6="準優勝",[2]点数換算表!$C$2,IF(H6="ベスト4",[2]点数換算表!$D$2,[2]点数換算表!$E$2))))</f>
        <v>0</v>
      </c>
      <c r="J6" s="12"/>
      <c r="K6" s="11">
        <f>IF(J6="",0,IF(J6="優勝",[2]点数換算表!$B$3,IF(J6="準優勝",[2]点数換算表!$C$3,IF(J6="ベスト4",[2]点数換算表!$D$3,[2]点数換算表!$E$3))))</f>
        <v>0</v>
      </c>
      <c r="L6" s="12"/>
      <c r="M6" s="11">
        <f>IF(L6="",0,IF(L6="優勝",[2]点数換算表!$B$4,IF(L6="準優勝",[2]点数換算表!$C$4,IF(L6="ベスト4",[2]点数換算表!$D$4,IF(L6="ベスト8",[2]点数換算表!$E$4,IF(L6="ベスト16",[2]点数換算表!$F$4,""))))))</f>
        <v>0</v>
      </c>
      <c r="N6" s="12"/>
      <c r="O6" s="11">
        <f>IF(N6="",0,IF(N6="優勝",[2]点数換算表!$B$5,IF(N6="準優勝",[2]点数換算表!$C$5,IF(N6="ベスト4",[2]点数換算表!$D$5,IF(N6="ベスト8",[2]点数換算表!$E$5,IF(N6="ベスト16",[2]点数換算表!$F$5,IF(N6="ベスト32",[2]点数換算表!$G$5,"")))))))</f>
        <v>0</v>
      </c>
      <c r="P6" s="12" t="s">
        <v>9</v>
      </c>
      <c r="Q6" s="11">
        <f>IF(P6="",0,IF(P6="優勝",[2]点数換算表!$B$6,IF(P6="準優勝",[2]点数換算表!$C$6,IF(P6="ベスト4",[2]点数換算表!$D$6,IF(P6="ベスト8",[2]点数換算表!$E$6,IF(P6="ベスト16",[2]点数換算表!$F$6,IF(P6="ベスト32",[2]点数換算表!$G$6,"")))))))</f>
        <v>300</v>
      </c>
      <c r="R6" s="12"/>
      <c r="S6" s="11">
        <f>IF(R6="",0,IF(R6="優勝",[2]点数換算表!$B$7,IF(R6="準優勝",[2]点数換算表!$C$7,IF(R6="ベスト4",[2]点数換算表!$D$7,IF(R6="ベスト8",[2]点数換算表!$E$7,[2]点数換算表!$F$7)))))</f>
        <v>0</v>
      </c>
      <c r="T6" s="12"/>
      <c r="U6" s="11">
        <f>IF(T6="",0,IF(T6="優勝",[2]点数換算表!$B$8,IF(T6="準優勝",[2]点数換算表!$C$8,IF(T6="ベスト4",[2]点数換算表!$D$8,IF(T6="ベスト8",[2]点数換算表!$E$8,[2]点数換算表!$F$8)))))</f>
        <v>0</v>
      </c>
      <c r="V6" s="12"/>
      <c r="W6" s="23">
        <f>IF(V6="",0,IF(V6="優勝",[2]点数換算表!$B$13,IF(V6="準優勝",[2]点数換算表!$C$13,IF(V6="ベスト4",[2]点数換算表!$D$13,[2]点数換算表!$E$13))))</f>
        <v>0</v>
      </c>
      <c r="X6" s="12"/>
      <c r="Y6" s="11">
        <f>IF(X6="",0,IF(X6="優勝",[2]点数換算表!$B$14,IF(X6="準優勝",[2]点数換算表!$C$14,IF(X6="ベスト4",[2]点数換算表!$D$14,[2]点数換算表!$E$14))))</f>
        <v>0</v>
      </c>
      <c r="Z6" s="12"/>
      <c r="AA6" s="11">
        <f>IF(Z6="",0,IF(Z6="優勝",[2]点数換算表!$B$15,IF(Z6="準優勝",[2]点数換算表!$C$15,IF(Z6="ベスト4",[2]点数換算表!$D$15,IF(Z6="ベスト8",[2]点数換算表!$E$15,IF(Z6="ベスト16",[2]点数換算表!$F$15,""))))))</f>
        <v>0</v>
      </c>
      <c r="AB6" s="12"/>
      <c r="AC6" s="11">
        <f>IF(AB6="",0,IF(AB6="優勝",[2]点数換算表!$B$16,IF(AB6="準優勝",[2]点数換算表!$C$16,IF(AB6="ベスト4",[2]点数換算表!$D$16,IF(AB6="ベスト8",[2]点数換算表!$E$16,IF(AB6="ベスト16",[2]点数換算表!$F$16,IF(AB6="ベスト32",[2]点数換算表!$G$16,"")))))))</f>
        <v>0</v>
      </c>
      <c r="AD6" s="12" t="s">
        <v>135</v>
      </c>
      <c r="AE6" s="11">
        <f>IF(AD6="",0,IF(AD6="優勝",[2]点数換算表!$B$17,IF(AD6="準優勝",[2]点数換算表!$C$17,IF(AD6="ベスト4",[2]点数換算表!$D$17,IF(AD6="ベスト8",[2]点数換算表!$E$17,IF(AD6="ベスト16",[2]点数換算表!$F$17,IF(AD6="ベスト32",[2]点数換算表!$G$17,"")))))))</f>
        <v>80</v>
      </c>
      <c r="AF6" s="12"/>
      <c r="AG6" s="11">
        <f>IF(AF6="",0,IF(AF6="優勝",[2]点数換算表!$B$18,IF(AF6="準優勝",[2]点数換算表!$C$18,IF(AF6="ベスト4",[2]点数換算表!$D$18,IF(AF6="ベスト8",[2]点数換算表!$E$18,[2]点数換算表!$F$18)))))</f>
        <v>0</v>
      </c>
      <c r="AH6" s="12"/>
      <c r="AI6" s="11">
        <f>IF(AH6="",0,IF(AH6="優勝",[2]点数換算表!$B$19,IF(AH6="準優勝",[2]点数換算表!$C$19,IF(AH6="ベスト4",[2]点数換算表!$D$19,IF(AH6="ベスト8",[2]点数換算表!$E$19,[2]点数換算表!$F$19)))))</f>
        <v>0</v>
      </c>
      <c r="AJ6" s="13">
        <f t="shared" si="1"/>
        <v>24</v>
      </c>
      <c r="AK6" s="15"/>
      <c r="AL6" s="13">
        <f>IF(AK6="",0,IF(AK6="優勝",[10]現行XD用点数換算表!$B$16,IF(AK6="準優勝",[10]現行XD用点数換算表!$C$16,IF(AK6="ベスト4",[10]現行XD用点数換算表!$D$16,IF(AK6="ベスト8",[10]現行XD用点数換算表!$E$16,IF(AK6="ベスト16",[10]現行XD用点数換算表!$F$16,IF(AK6="ベスト32",[10]現行XD用点数換算表!$G$16,"")))))))</f>
        <v>0</v>
      </c>
      <c r="AM6" s="15" t="s">
        <v>135</v>
      </c>
      <c r="AN6" s="13">
        <f>IF(AM6="",0,IF(AM6="優勝",[10]現行XD用点数換算表!$B$17,IF(AM6="準優勝",[10]現行XD用点数換算表!$C$17,IF(AM6="ベスト4",[10]現行XD用点数換算表!$D$17,IF(AM6="ベスト8",[10]現行XD用点数換算表!$E$17,IF(AM6="ベスト16",[10]現行XD用点数換算表!$F$17,IF(AM6="ベスト32",[10]現行XD用点数換算表!$G$17,"")))))))</f>
        <v>24</v>
      </c>
    </row>
    <row r="7" spans="1:40">
      <c r="A7" s="13">
        <v>4</v>
      </c>
      <c r="B7" s="15" t="s">
        <v>835</v>
      </c>
      <c r="C7" s="15" t="s">
        <v>178</v>
      </c>
      <c r="D7" s="15">
        <v>3</v>
      </c>
      <c r="E7" s="52" t="s">
        <v>792</v>
      </c>
      <c r="F7" s="53" t="s">
        <v>793</v>
      </c>
      <c r="G7" s="11">
        <f t="shared" si="0"/>
        <v>360</v>
      </c>
      <c r="H7" s="12"/>
      <c r="I7" s="23">
        <f>IF(H7="",0,IF(H7="優勝",[2]点数換算表!$B$2,IF(H7="準優勝",[2]点数換算表!$C$2,IF(H7="ベスト4",[2]点数換算表!$D$2,[2]点数換算表!$E$2))))</f>
        <v>0</v>
      </c>
      <c r="J7" s="12"/>
      <c r="K7" s="11">
        <f>IF(J7="",0,IF(J7="優勝",[2]点数換算表!$B$3,IF(J7="準優勝",[2]点数換算表!$C$3,IF(J7="ベスト4",[2]点数換算表!$D$3,[2]点数換算表!$E$3))))</f>
        <v>0</v>
      </c>
      <c r="L7" s="12"/>
      <c r="M7" s="11">
        <f>IF(L7="",0,IF(L7="優勝",[2]点数換算表!$B$4,IF(L7="準優勝",[2]点数換算表!$C$4,IF(L7="ベスト4",[2]点数換算表!$D$4,IF(L7="ベスト8",[2]点数換算表!$E$4,IF(L7="ベスト16",[2]点数換算表!$F$4,""))))))</f>
        <v>0</v>
      </c>
      <c r="N7" s="12"/>
      <c r="O7" s="11">
        <f>IF(N7="",0,IF(N7="優勝",[2]点数換算表!$B$5,IF(N7="準優勝",[2]点数換算表!$C$5,IF(N7="ベスト4",[2]点数換算表!$D$5,IF(N7="ベスト8",[2]点数換算表!$E$5,IF(N7="ベスト16",[2]点数換算表!$F$5,IF(N7="ベスト32",[2]点数換算表!$G$5,"")))))))</f>
        <v>0</v>
      </c>
      <c r="P7" s="12"/>
      <c r="Q7" s="11">
        <f>IF(P7="",0,IF(P7="優勝",[2]点数換算表!$B$6,IF(P7="準優勝",[2]点数換算表!$C$6,IF(P7="ベスト4",[2]点数換算表!$D$6,IF(P7="ベスト8",[2]点数換算表!$E$6,IF(P7="ベスト16",[2]点数換算表!$F$6,IF(P7="ベスト32",[2]点数換算表!$G$6,"")))))))</f>
        <v>0</v>
      </c>
      <c r="R7" s="12"/>
      <c r="S7" s="11">
        <f>IF(R7="",0,IF(R7="優勝",[2]点数換算表!$B$7,IF(R7="準優勝",[2]点数換算表!$C$7,IF(R7="ベスト4",[2]点数換算表!$D$7,IF(R7="ベスト8",[2]点数換算表!$E$7,[2]点数換算表!$F$7)))))</f>
        <v>0</v>
      </c>
      <c r="T7" s="12"/>
      <c r="U7" s="11">
        <f>IF(T7="",0,IF(T7="優勝",[2]点数換算表!$B$8,IF(T7="準優勝",[2]点数換算表!$C$8,IF(T7="ベスト4",[2]点数換算表!$D$8,IF(T7="ベスト8",[2]点数換算表!$E$8,[2]点数換算表!$F$8)))))</f>
        <v>0</v>
      </c>
      <c r="V7" s="12"/>
      <c r="W7" s="23">
        <f>IF(V7="",0,IF(V7="優勝",[2]点数換算表!$B$13,IF(V7="準優勝",[2]点数換算表!$C$13,IF(V7="ベスト4",[2]点数換算表!$D$13,[2]点数換算表!$E$13))))</f>
        <v>0</v>
      </c>
      <c r="X7" s="12"/>
      <c r="Y7" s="11">
        <f>IF(X7="",0,IF(X7="優勝",[2]点数換算表!$B$14,IF(X7="準優勝",[2]点数換算表!$C$14,IF(X7="ベスト4",[2]点数換算表!$D$14,[2]点数換算表!$E$14))))</f>
        <v>0</v>
      </c>
      <c r="Z7" s="12"/>
      <c r="AA7" s="11">
        <f>IF(Z7="",0,IF(Z7="優勝",[2]点数換算表!$B$15,IF(Z7="準優勝",[2]点数換算表!$C$15,IF(Z7="ベスト4",[2]点数換算表!$D$15,IF(Z7="ベスト8",[2]点数換算表!$E$15,IF(Z7="ベスト16",[2]点数換算表!$F$15,""))))))</f>
        <v>0</v>
      </c>
      <c r="AB7" s="12"/>
      <c r="AC7" s="11">
        <f>IF(AB7="",0,IF(AB7="優勝",[2]点数換算表!$B$16,IF(AB7="準優勝",[2]点数換算表!$C$16,IF(AB7="ベスト4",[2]点数換算表!$D$16,IF(AB7="ベスト8",[2]点数換算表!$E$16,IF(AB7="ベスト16",[2]点数換算表!$F$16,IF(AB7="ベスト32",[2]点数換算表!$G$16,"")))))))</f>
        <v>0</v>
      </c>
      <c r="AD7" s="12" t="s">
        <v>7</v>
      </c>
      <c r="AE7" s="11">
        <f>IF(AD7="",0,IF(AD7="優勝",[2]点数換算表!$B$17,IF(AD7="準優勝",[2]点数換算表!$C$17,IF(AD7="ベスト4",[2]点数換算表!$D$17,IF(AD7="ベスト8",[2]点数換算表!$E$17,IF(AD7="ベスト16",[2]点数換算表!$F$17,IF(AD7="ベスト32",[2]点数換算表!$G$17,"")))))))</f>
        <v>160</v>
      </c>
      <c r="AF7" s="12"/>
      <c r="AG7" s="11">
        <f>IF(AF7="",0,IF(AF7="優勝",[2]点数換算表!$B$18,IF(AF7="準優勝",[2]点数換算表!$C$18,IF(AF7="ベスト4",[2]点数換算表!$D$18,IF(AF7="ベスト8",[2]点数換算表!$E$18,[2]点数換算表!$F$18)))))</f>
        <v>0</v>
      </c>
      <c r="AH7" s="12"/>
      <c r="AI7" s="11">
        <f>IF(AH7="",0,IF(AH7="優勝",[2]点数換算表!$B$19,IF(AH7="準優勝",[2]点数換算表!$C$19,IF(AH7="ベスト4",[2]点数換算表!$D$19,IF(AH7="ベスト8",[2]点数換算表!$E$19,[2]点数換算表!$F$19)))))</f>
        <v>0</v>
      </c>
      <c r="AJ7" s="13">
        <f t="shared" si="1"/>
        <v>200</v>
      </c>
      <c r="AK7" s="15"/>
      <c r="AL7" s="13">
        <f>IF(AK7="",0,IF(AK7="優勝",[9]現行XD用点数換算表!$B$16,IF(AK7="準優勝",[9]現行XD用点数換算表!$C$16,IF(AK7="ベスト4",[9]現行XD用点数換算表!$D$16,IF(AK7="ベスト8",[9]現行XD用点数換算表!$E$16,IF(AK7="ベスト16",[9]現行XD用点数換算表!$F$16,IF(AK7="ベスト32",[9]現行XD用点数換算表!$G$16,"")))))))</f>
        <v>0</v>
      </c>
      <c r="AM7" s="15" t="s">
        <v>10</v>
      </c>
      <c r="AN7" s="13">
        <f>IF(AM7="",0,IF(AM7="優勝",[9]現行XD用点数換算表!$B$17,IF(AM7="準優勝",[9]現行XD用点数換算表!$C$17,IF(AM7="ベスト4",[9]現行XD用点数換算表!$D$17,IF(AM7="ベスト8",[9]現行XD用点数換算表!$E$17,IF(AM7="ベスト16",[9]現行XD用点数換算表!$F$17,IF(AM7="ベスト32",[9]現行XD用点数換算表!$G$17,"")))))))</f>
        <v>200</v>
      </c>
    </row>
    <row r="8" spans="1:40">
      <c r="A8" s="13">
        <v>5</v>
      </c>
      <c r="B8" s="15" t="s">
        <v>240</v>
      </c>
      <c r="C8" s="15" t="s">
        <v>181</v>
      </c>
      <c r="D8" s="15">
        <v>2</v>
      </c>
      <c r="E8" s="52" t="s">
        <v>792</v>
      </c>
      <c r="F8" s="53" t="s">
        <v>793</v>
      </c>
      <c r="G8" s="11">
        <f t="shared" si="0"/>
        <v>324</v>
      </c>
      <c r="H8" s="12"/>
      <c r="I8" s="23">
        <f>IF(H8="",0,IF(H8="優勝",[2]点数換算表!$B$2,IF(H8="準優勝",[2]点数換算表!$C$2,IF(H8="ベスト4",[2]点数換算表!$D$2,[2]点数換算表!$E$2))))</f>
        <v>0</v>
      </c>
      <c r="J8" s="12"/>
      <c r="K8" s="11">
        <f>IF(J8="",0,IF(J8="優勝",[2]点数換算表!$B$3,IF(J8="準優勝",[2]点数換算表!$C$3,IF(J8="ベスト4",[2]点数換算表!$D$3,[2]点数換算表!$E$3))))</f>
        <v>0</v>
      </c>
      <c r="L8" s="12"/>
      <c r="M8" s="11">
        <f>IF(L8="",0,IF(L8="優勝",[2]点数換算表!$B$4,IF(L8="準優勝",[2]点数換算表!$C$4,IF(L8="ベスト4",[2]点数換算表!$D$4,IF(L8="ベスト8",[2]点数換算表!$E$4,IF(L8="ベスト16",[2]点数換算表!$F$4,""))))))</f>
        <v>0</v>
      </c>
      <c r="N8" s="12"/>
      <c r="O8" s="11">
        <f>IF(N8="",0,IF(N8="優勝",[2]点数換算表!$B$5,IF(N8="準優勝",[2]点数換算表!$C$5,IF(N8="ベスト4",[2]点数換算表!$D$5,IF(N8="ベスト8",[2]点数換算表!$E$5,IF(N8="ベスト16",[2]点数換算表!$F$5,IF(N8="ベスト32",[2]点数換算表!$G$5,"")))))))</f>
        <v>0</v>
      </c>
      <c r="P8" s="12" t="s">
        <v>9</v>
      </c>
      <c r="Q8" s="11">
        <f>IF(P8="",0,IF(P8="優勝",[2]点数換算表!$B$6,IF(P8="準優勝",[2]点数換算表!$C$6,IF(P8="ベスト4",[2]点数換算表!$D$6,IF(P8="ベスト8",[2]点数換算表!$E$6,IF(P8="ベスト16",[2]点数換算表!$F$6,IF(P8="ベスト32",[2]点数換算表!$G$6,"")))))))</f>
        <v>300</v>
      </c>
      <c r="R8" s="12"/>
      <c r="S8" s="11">
        <f>IF(R8="",0,IF(R8="優勝",[2]点数換算表!$B$7,IF(R8="準優勝",[2]点数換算表!$C$7,IF(R8="ベスト4",[2]点数換算表!$D$7,IF(R8="ベスト8",[2]点数換算表!$E$7,[2]点数換算表!$F$7)))))</f>
        <v>0</v>
      </c>
      <c r="T8" s="12"/>
      <c r="U8" s="11">
        <f>IF(T8="",0,IF(T8="優勝",[2]点数換算表!$B$8,IF(T8="準優勝",[2]点数換算表!$C$8,IF(T8="ベスト4",[2]点数換算表!$D$8,IF(T8="ベスト8",[2]点数換算表!$E$8,[2]点数換算表!$F$8)))))</f>
        <v>0</v>
      </c>
      <c r="V8" s="12"/>
      <c r="W8" s="23">
        <f>IF(V8="",0,IF(V8="優勝",[2]点数換算表!$B$13,IF(V8="準優勝",[2]点数換算表!$C$13,IF(V8="ベスト4",[2]点数換算表!$D$13,[2]点数換算表!$E$13))))</f>
        <v>0</v>
      </c>
      <c r="X8" s="12"/>
      <c r="Y8" s="11">
        <f>IF(X8="",0,IF(X8="優勝",[2]点数換算表!$B$14,IF(X8="準優勝",[2]点数換算表!$C$14,IF(X8="ベスト4",[2]点数換算表!$D$14,[2]点数換算表!$E$14))))</f>
        <v>0</v>
      </c>
      <c r="Z8" s="12"/>
      <c r="AA8" s="11">
        <f>IF(Z8="",0,IF(Z8="優勝",[2]点数換算表!$B$15,IF(Z8="準優勝",[2]点数換算表!$C$15,IF(Z8="ベスト4",[2]点数換算表!$D$15,IF(Z8="ベスト8",[2]点数換算表!$E$15,IF(Z8="ベスト16",[2]点数換算表!$F$15,""))))))</f>
        <v>0</v>
      </c>
      <c r="AB8" s="12"/>
      <c r="AC8" s="11">
        <f>IF(AB8="",0,IF(AB8="優勝",[2]点数換算表!$B$16,IF(AB8="準優勝",[2]点数換算表!$C$16,IF(AB8="ベスト4",[2]点数換算表!$D$16,IF(AB8="ベスト8",[2]点数換算表!$E$16,IF(AB8="ベスト16",[2]点数換算表!$F$16,IF(AB8="ベスト32",[2]点数換算表!$G$16,"")))))))</f>
        <v>0</v>
      </c>
      <c r="AD8" s="12"/>
      <c r="AE8" s="11">
        <f>IF(AD8="",0,IF(AD8="優勝",[2]点数換算表!$B$17,IF(AD8="準優勝",[2]点数換算表!$C$17,IF(AD8="ベスト4",[2]点数換算表!$D$17,IF(AD8="ベスト8",[2]点数換算表!$E$17,IF(AD8="ベスト16",[2]点数換算表!$F$17,IF(AD8="ベスト32",[2]点数換算表!$G$17,"")))))))</f>
        <v>0</v>
      </c>
      <c r="AF8" s="12"/>
      <c r="AG8" s="11">
        <f>IF(AF8="",0,IF(AF8="優勝",[2]点数換算表!$B$18,IF(AF8="準優勝",[2]点数換算表!$C$18,IF(AF8="ベスト4",[2]点数換算表!$D$18,IF(AF8="ベスト8",[2]点数換算表!$E$18,[2]点数換算表!$F$18)))))</f>
        <v>0</v>
      </c>
      <c r="AH8" s="12"/>
      <c r="AI8" s="11">
        <f>IF(AH8="",0,IF(AH8="優勝",[2]点数換算表!$B$19,IF(AH8="準優勝",[2]点数換算表!$C$19,IF(AH8="ベスト4",[2]点数換算表!$D$19,IF(AH8="ベスト8",[2]点数換算表!$E$19,[2]点数換算表!$F$19)))))</f>
        <v>0</v>
      </c>
      <c r="AJ8" s="13">
        <f t="shared" si="1"/>
        <v>24</v>
      </c>
      <c r="AK8" s="15"/>
      <c r="AL8" s="13">
        <f>IF(AK8="",0,IF(AK8="優勝",[9]現行XD用点数換算表!$B$16,IF(AK8="準優勝",[9]現行XD用点数換算表!$C$16,IF(AK8="ベスト4",[9]現行XD用点数換算表!$D$16,IF(AK8="ベスト8",[9]現行XD用点数換算表!$E$16,IF(AK8="ベスト16",[9]現行XD用点数換算表!$F$16,IF(AK8="ベスト32",[9]現行XD用点数換算表!$G$16,"")))))))</f>
        <v>0</v>
      </c>
      <c r="AM8" s="15" t="s">
        <v>135</v>
      </c>
      <c r="AN8" s="13">
        <f>IF(AM8="",0,IF(AM8="優勝",[9]現行XD用点数換算表!$B$17,IF(AM8="準優勝",[9]現行XD用点数換算表!$C$17,IF(AM8="ベスト4",[9]現行XD用点数換算表!$D$17,IF(AM8="ベスト8",[9]現行XD用点数換算表!$E$17,IF(AM8="ベスト16",[9]現行XD用点数換算表!$F$17,IF(AM8="ベスト32",[9]現行XD用点数換算表!$G$17,"")))))))</f>
        <v>24</v>
      </c>
    </row>
    <row r="9" spans="1:40">
      <c r="A9" s="13">
        <v>6</v>
      </c>
      <c r="B9" s="15" t="s">
        <v>838</v>
      </c>
      <c r="C9" s="15" t="s">
        <v>536</v>
      </c>
      <c r="D9" s="15">
        <v>3</v>
      </c>
      <c r="E9" s="16" t="s">
        <v>177</v>
      </c>
      <c r="F9" s="26" t="s">
        <v>539</v>
      </c>
      <c r="G9" s="11">
        <f t="shared" si="0"/>
        <v>312</v>
      </c>
      <c r="H9" s="12"/>
      <c r="I9" s="23">
        <f>IF(H9="",0,IF(H9="優勝",[2]点数換算表!$B$2,IF(H9="準優勝",[2]点数換算表!$C$2,IF(H9="ベスト4",[2]点数換算表!$D$2,[2]点数換算表!$E$2))))</f>
        <v>0</v>
      </c>
      <c r="J9" s="12"/>
      <c r="K9" s="11">
        <f>IF(J9="",0,IF(J9="優勝",[2]点数換算表!$B$3,IF(J9="準優勝",[2]点数換算表!$C$3,IF(J9="ベスト4",[2]点数換算表!$D$3,[2]点数換算表!$E$3))))</f>
        <v>0</v>
      </c>
      <c r="L9" s="12"/>
      <c r="M9" s="11">
        <f>IF(L9="",0,IF(L9="優勝",[2]点数換算表!$B$4,IF(L9="準優勝",[2]点数換算表!$C$4,IF(L9="ベスト4",[2]点数換算表!$D$4,IF(L9="ベスト8",[2]点数換算表!$E$4,IF(L9="ベスト16",[2]点数換算表!$F$4,""))))))</f>
        <v>0</v>
      </c>
      <c r="N9" s="12"/>
      <c r="O9" s="11">
        <f>IF(N9="",0,IF(N9="優勝",[2]点数換算表!$B$5,IF(N9="準優勝",[2]点数換算表!$C$5,IF(N9="ベスト4",[2]点数換算表!$D$5,IF(N9="ベスト8",[2]点数換算表!$E$5,IF(N9="ベスト16",[2]点数換算表!$F$5,IF(N9="ベスト32",[2]点数換算表!$G$5,"")))))))</f>
        <v>0</v>
      </c>
      <c r="P9" s="12" t="s">
        <v>7</v>
      </c>
      <c r="Q9" s="11">
        <f>IF(P9="",0,IF(P9="優勝",[2]点数換算表!$B$6,IF(P9="準優勝",[2]点数換算表!$C$6,IF(P9="ベスト4",[2]点数換算表!$D$6,IF(P9="ベスト8",[2]点数換算表!$E$6,IF(P9="ベスト16",[2]点数換算表!$F$6,IF(P9="ベスト32",[2]点数換算表!$G$6,"")))))))</f>
        <v>200</v>
      </c>
      <c r="R9" s="12"/>
      <c r="S9" s="11">
        <f>IF(R9="",0,IF(R9="優勝",[2]点数換算表!$B$7,IF(R9="準優勝",[2]点数換算表!$C$7,IF(R9="ベスト4",[2]点数換算表!$D$7,IF(R9="ベスト8",[2]点数換算表!$E$7,[2]点数換算表!$F$7)))))</f>
        <v>0</v>
      </c>
      <c r="T9" s="12"/>
      <c r="U9" s="11">
        <f>IF(T9="",0,IF(T9="優勝",[2]点数換算表!$B$8,IF(T9="準優勝",[2]点数換算表!$C$8,IF(T9="ベスト4",[2]点数換算表!$D$8,IF(T9="ベスト8",[2]点数換算表!$E$8,[2]点数換算表!$F$8)))))</f>
        <v>0</v>
      </c>
      <c r="V9" s="12"/>
      <c r="W9" s="23">
        <f>IF(V9="",0,IF(V9="優勝",[2]点数換算表!$B$13,IF(V9="準優勝",[2]点数換算表!$C$13,IF(V9="ベスト4",[2]点数換算表!$D$13,[2]点数換算表!$E$13))))</f>
        <v>0</v>
      </c>
      <c r="X9" s="12"/>
      <c r="Y9" s="11">
        <f>IF(X9="",0,IF(X9="優勝",[2]点数換算表!$B$14,IF(X9="準優勝",[2]点数換算表!$C$14,IF(X9="ベスト4",[2]点数換算表!$D$14,[2]点数換算表!$E$14))))</f>
        <v>0</v>
      </c>
      <c r="Z9" s="12"/>
      <c r="AA9" s="11">
        <f>IF(Z9="",0,IF(Z9="優勝",[2]点数換算表!$B$15,IF(Z9="準優勝",[2]点数換算表!$C$15,IF(Z9="ベスト4",[2]点数換算表!$D$15,IF(Z9="ベスト8",[2]点数換算表!$E$15,IF(Z9="ベスト16",[2]点数換算表!$F$15,""))))))</f>
        <v>0</v>
      </c>
      <c r="AB9" s="12"/>
      <c r="AC9" s="11">
        <f>IF(AB9="",0,IF(AB9="優勝",[2]点数換算表!$B$16,IF(AB9="準優勝",[2]点数換算表!$C$16,IF(AB9="ベスト4",[2]点数換算表!$D$16,IF(AB9="ベスト8",[2]点数換算表!$E$16,IF(AB9="ベスト16",[2]点数換算表!$F$16,IF(AB9="ベスト32",[2]点数換算表!$G$16,"")))))))</f>
        <v>0</v>
      </c>
      <c r="AD9" s="12" t="s">
        <v>135</v>
      </c>
      <c r="AE9" s="11">
        <f>IF(AD9="",0,IF(AD9="優勝",[2]点数換算表!$B$17,IF(AD9="準優勝",[2]点数換算表!$C$17,IF(AD9="ベスト4",[2]点数換算表!$D$17,IF(AD9="ベスト8",[2]点数換算表!$E$17,IF(AD9="ベスト16",[2]点数換算表!$F$17,IF(AD9="ベスト32",[2]点数換算表!$G$17,"")))))))</f>
        <v>80</v>
      </c>
      <c r="AF9" s="12"/>
      <c r="AG9" s="11">
        <f>IF(AF9="",0,IF(AF9="優勝",[2]点数換算表!$B$18,IF(AF9="準優勝",[2]点数換算表!$C$18,IF(AF9="ベスト4",[2]点数換算表!$D$18,IF(AF9="ベスト8",[2]点数換算表!$E$18,[2]点数換算表!$F$18)))))</f>
        <v>0</v>
      </c>
      <c r="AH9" s="12"/>
      <c r="AI9" s="11">
        <f>IF(AH9="",0,IF(AH9="優勝",[2]点数換算表!$B$19,IF(AH9="準優勝",[2]点数換算表!$C$19,IF(AH9="ベスト4",[2]点数換算表!$D$19,IF(AH9="ベスト8",[2]点数換算表!$E$19,[2]点数換算表!$F$19)))))</f>
        <v>0</v>
      </c>
      <c r="AJ9" s="13">
        <f t="shared" si="1"/>
        <v>32</v>
      </c>
      <c r="AK9" s="15" t="s">
        <v>7</v>
      </c>
      <c r="AL9" s="13">
        <f>IF(AK9="",0,IF(AK9="優勝",[10]現行XD用点数換算表!$B$16,IF(AK9="準優勝",[10]現行XD用点数換算表!$C$16,IF(AK9="ベスト4",[10]現行XD用点数換算表!$D$16,IF(AK9="ベスト8",[10]現行XD用点数換算表!$E$16,IF(AK9="ベスト16",[10]現行XD用点数換算表!$F$16,IF(AK9="ベスト32",[10]現行XD用点数換算表!$G$16,"")))))))</f>
        <v>32</v>
      </c>
      <c r="AM9" s="15"/>
      <c r="AN9" s="13">
        <f>IF(AM9="",0,IF(AM9="優勝",[10]現行XD用点数換算表!$B$17,IF(AM9="準優勝",[10]現行XD用点数換算表!$C$17,IF(AM9="ベスト4",[10]現行XD用点数換算表!$D$17,IF(AM9="ベスト8",[10]現行XD用点数換算表!$E$17,IF(AM9="ベスト16",[10]現行XD用点数換算表!$F$17,IF(AM9="ベスト32",[10]現行XD用点数換算表!$G$17,"")))))))</f>
        <v>0</v>
      </c>
    </row>
    <row r="10" spans="1:40">
      <c r="A10" s="13">
        <v>7</v>
      </c>
      <c r="B10" s="15" t="s">
        <v>127</v>
      </c>
      <c r="C10" s="15" t="s">
        <v>853</v>
      </c>
      <c r="D10" s="15">
        <v>3</v>
      </c>
      <c r="E10" s="16" t="s">
        <v>177</v>
      </c>
      <c r="F10" s="26" t="s">
        <v>539</v>
      </c>
      <c r="G10" s="11">
        <f t="shared" si="0"/>
        <v>300</v>
      </c>
      <c r="H10" s="12"/>
      <c r="I10" s="23">
        <f>IF(H10="",0,IF(H10="優勝",[2]点数換算表!$B$2,IF(H10="準優勝",[2]点数換算表!$C$2,IF(H10="ベスト4",[2]点数換算表!$D$2,[2]点数換算表!$E$2))))</f>
        <v>0</v>
      </c>
      <c r="J10" s="12"/>
      <c r="K10" s="11">
        <f>IF(J10="",0,IF(J10="優勝",[2]点数換算表!$B$3,IF(J10="準優勝",[2]点数換算表!$C$3,IF(J10="ベスト4",[2]点数換算表!$D$3,[2]点数換算表!$E$3))))</f>
        <v>0</v>
      </c>
      <c r="L10" s="12"/>
      <c r="M10" s="11">
        <f>IF(L10="",0,IF(L10="優勝",[2]点数換算表!$B$4,IF(L10="準優勝",[2]点数換算表!$C$4,IF(L10="ベスト4",[2]点数換算表!$D$4,IF(L10="ベスト8",[2]点数換算表!$E$4,IF(L10="ベスト16",[2]点数換算表!$F$4,""))))))</f>
        <v>0</v>
      </c>
      <c r="N10" s="12"/>
      <c r="O10" s="11">
        <f>IF(N10="",0,IF(N10="優勝",[2]点数換算表!$B$5,IF(N10="準優勝",[2]点数換算表!$C$5,IF(N10="ベスト4",[2]点数換算表!$D$5,IF(N10="ベスト8",[2]点数換算表!$E$5,IF(N10="ベスト16",[2]点数換算表!$F$5,IF(N10="ベスト32",[2]点数換算表!$G$5,"")))))))</f>
        <v>0</v>
      </c>
      <c r="P10" s="12" t="s">
        <v>9</v>
      </c>
      <c r="Q10" s="11">
        <f>IF(P10="",0,IF(P10="優勝",[2]点数換算表!$B$6,IF(P10="準優勝",[2]点数換算表!$C$6,IF(P10="ベスト4",[2]点数換算表!$D$6,IF(P10="ベスト8",[2]点数換算表!$E$6,IF(P10="ベスト16",[2]点数換算表!$F$6,IF(P10="ベスト32",[2]点数換算表!$G$6,"")))))))</f>
        <v>300</v>
      </c>
      <c r="R10" s="12"/>
      <c r="S10" s="11">
        <f>IF(R10="",0,IF(R10="優勝",[2]点数換算表!$B$7,IF(R10="準優勝",[2]点数換算表!$C$7,IF(R10="ベスト4",[2]点数換算表!$D$7,IF(R10="ベスト8",[2]点数換算表!$E$7,[2]点数換算表!$F$7)))))</f>
        <v>0</v>
      </c>
      <c r="T10" s="12"/>
      <c r="U10" s="11">
        <f>IF(T10="",0,IF(T10="優勝",[2]点数換算表!$B$8,IF(T10="準優勝",[2]点数換算表!$C$8,IF(T10="ベスト4",[2]点数換算表!$D$8,IF(T10="ベスト8",[2]点数換算表!$E$8,[2]点数換算表!$F$8)))))</f>
        <v>0</v>
      </c>
      <c r="V10" s="12"/>
      <c r="W10" s="23">
        <f>IF(V10="",0,IF(V10="優勝",[2]点数換算表!$B$13,IF(V10="準優勝",[2]点数換算表!$C$13,IF(V10="ベスト4",[2]点数換算表!$D$13,[2]点数換算表!$E$13))))</f>
        <v>0</v>
      </c>
      <c r="X10" s="12"/>
      <c r="Y10" s="11">
        <f>IF(X10="",0,IF(X10="優勝",[2]点数換算表!$B$14,IF(X10="準優勝",[2]点数換算表!$C$14,IF(X10="ベスト4",[2]点数換算表!$D$14,[2]点数換算表!$E$14))))</f>
        <v>0</v>
      </c>
      <c r="Z10" s="12"/>
      <c r="AA10" s="11">
        <f>IF(Z10="",0,IF(Z10="優勝",[2]点数換算表!$B$15,IF(Z10="準優勝",[2]点数換算表!$C$15,IF(Z10="ベスト4",[2]点数換算表!$D$15,IF(Z10="ベスト8",[2]点数換算表!$E$15,IF(Z10="ベスト16",[2]点数換算表!$F$15,""))))))</f>
        <v>0</v>
      </c>
      <c r="AB10" s="12"/>
      <c r="AC10" s="11">
        <f>IF(AB10="",0,IF(AB10="優勝",[2]点数換算表!$B$16,IF(AB10="準優勝",[2]点数換算表!$C$16,IF(AB10="ベスト4",[2]点数換算表!$D$16,IF(AB10="ベスト8",[2]点数換算表!$E$16,IF(AB10="ベスト16",[2]点数換算表!$F$16,IF(AB10="ベスト32",[2]点数換算表!$G$16,"")))))))</f>
        <v>0</v>
      </c>
      <c r="AD10" s="12"/>
      <c r="AE10" s="11">
        <f>IF(AD10="",0,IF(AD10="優勝",[2]点数換算表!$B$17,IF(AD10="準優勝",[2]点数換算表!$C$17,IF(AD10="ベスト4",[2]点数換算表!$D$17,IF(AD10="ベスト8",[2]点数換算表!$E$17,IF(AD10="ベスト16",[2]点数換算表!$F$17,IF(AD10="ベスト32",[2]点数換算表!$G$17,"")))))))</f>
        <v>0</v>
      </c>
      <c r="AF10" s="12"/>
      <c r="AG10" s="11">
        <f>IF(AF10="",0,IF(AF10="優勝",[2]点数換算表!$B$18,IF(AF10="準優勝",[2]点数換算表!$C$18,IF(AF10="ベスト4",[2]点数換算表!$D$18,IF(AF10="ベスト8",[2]点数換算表!$E$18,[2]点数換算表!$F$18)))))</f>
        <v>0</v>
      </c>
      <c r="AH10" s="12"/>
      <c r="AI10" s="11">
        <f>IF(AH10="",0,IF(AH10="優勝",[2]点数換算表!$B$19,IF(AH10="準優勝",[2]点数換算表!$C$19,IF(AH10="ベスト4",[2]点数換算表!$D$19,IF(AH10="ベスト8",[2]点数換算表!$E$19,[2]点数換算表!$F$19)))))</f>
        <v>0</v>
      </c>
      <c r="AJ10" s="13">
        <f t="shared" si="1"/>
        <v>0</v>
      </c>
      <c r="AK10" s="15"/>
      <c r="AL10" s="13">
        <f>IF(AK10="",0,IF(AK10="優勝",[9]現行XD用点数換算表!$B$16,IF(AK10="準優勝",[9]現行XD用点数換算表!$C$16,IF(AK10="ベスト4",[9]現行XD用点数換算表!$D$16,IF(AK10="ベスト8",[9]現行XD用点数換算表!$E$16,IF(AK10="ベスト16",[9]現行XD用点数換算表!$F$16,IF(AK10="ベスト32",[9]現行XD用点数換算表!$G$16,"")))))))</f>
        <v>0</v>
      </c>
      <c r="AM10" s="15"/>
      <c r="AN10" s="13">
        <f>IF(AM10="",0,IF(AM10="優勝",[9]現行XD用点数換算表!$B$17,IF(AM10="準優勝",[9]現行XD用点数換算表!$C$17,IF(AM10="ベスト4",[9]現行XD用点数換算表!$D$17,IF(AM10="ベスト8",[9]現行XD用点数換算表!$E$17,IF(AM10="ベスト16",[9]現行XD用点数換算表!$F$17,IF(AM10="ベスト32",[9]現行XD用点数換算表!$G$17,"")))))))</f>
        <v>0</v>
      </c>
    </row>
    <row r="11" spans="1:40">
      <c r="A11" s="13">
        <v>8</v>
      </c>
      <c r="B11" s="15" t="s">
        <v>487</v>
      </c>
      <c r="C11" s="15" t="s">
        <v>466</v>
      </c>
      <c r="D11" s="15">
        <v>3</v>
      </c>
      <c r="E11" s="25" t="s">
        <v>467</v>
      </c>
      <c r="F11" s="26" t="s">
        <v>539</v>
      </c>
      <c r="G11" s="11">
        <f t="shared" si="0"/>
        <v>272</v>
      </c>
      <c r="H11" s="12"/>
      <c r="I11" s="23">
        <f>IF(H11="",0,IF(H11="優勝",[2]点数換算表!$B$2,IF(H11="準優勝",[2]点数換算表!$C$2,IF(H11="ベスト4",[2]点数換算表!$D$2,[2]点数換算表!$E$2))))</f>
        <v>0</v>
      </c>
      <c r="J11" s="12"/>
      <c r="K11" s="11">
        <f>IF(J11="",0,IF(J11="優勝",[2]点数換算表!$B$3,IF(J11="準優勝",[2]点数換算表!$C$3,IF(J11="ベスト4",[2]点数換算表!$D$3,[2]点数換算表!$E$3))))</f>
        <v>0</v>
      </c>
      <c r="L11" s="12"/>
      <c r="M11" s="11">
        <f>IF(L11="",0,IF(L11="優勝",[2]点数換算表!$B$4,IF(L11="準優勝",[2]点数換算表!$C$4,IF(L11="ベスト4",[2]点数換算表!$D$4,IF(L11="ベスト8",[2]点数換算表!$E$4,IF(L11="ベスト16",[2]点数換算表!$F$4,""))))))</f>
        <v>0</v>
      </c>
      <c r="N11" s="12"/>
      <c r="O11" s="11">
        <f>IF(N11="",0,IF(N11="優勝",[2]点数換算表!$B$5,IF(N11="準優勝",[2]点数換算表!$C$5,IF(N11="ベスト4",[2]点数換算表!$D$5,IF(N11="ベスト8",[2]点数換算表!$E$5,IF(N11="ベスト16",[2]点数換算表!$F$5,IF(N11="ベスト32",[2]点数換算表!$G$5,"")))))))</f>
        <v>0</v>
      </c>
      <c r="P11" s="12" t="s">
        <v>7</v>
      </c>
      <c r="Q11" s="11">
        <f>IF(P11="",0,IF(P11="優勝",[2]点数換算表!$B$6,IF(P11="準優勝",[2]点数換算表!$C$6,IF(P11="ベスト4",[2]点数換算表!$D$6,IF(P11="ベスト8",[2]点数換算表!$E$6,IF(P11="ベスト16",[2]点数換算表!$F$6,IF(P11="ベスト32",[2]点数換算表!$G$6,"")))))))</f>
        <v>200</v>
      </c>
      <c r="R11" s="12"/>
      <c r="S11" s="11">
        <f>IF(R11="",0,IF(R11="優勝",[2]点数換算表!$B$7,IF(R11="準優勝",[2]点数換算表!$C$7,IF(R11="ベスト4",[2]点数換算表!$D$7,IF(R11="ベスト8",[2]点数換算表!$E$7,[2]点数換算表!$F$7)))))</f>
        <v>0</v>
      </c>
      <c r="T11" s="12"/>
      <c r="U11" s="11">
        <f>IF(T11="",0,IF(T11="優勝",[2]点数換算表!$B$8,IF(T11="準優勝",[2]点数換算表!$C$8,IF(T11="ベスト4",[2]点数換算表!$D$8,IF(T11="ベスト8",[2]点数換算表!$E$8,[2]点数換算表!$F$8)))))</f>
        <v>0</v>
      </c>
      <c r="V11" s="12"/>
      <c r="W11" s="23">
        <f>IF(V11="",0,IF(V11="優勝",[2]点数換算表!$B$13,IF(V11="準優勝",[2]点数換算表!$C$13,IF(V11="ベスト4",[2]点数換算表!$D$13,[2]点数換算表!$E$13))))</f>
        <v>0</v>
      </c>
      <c r="X11" s="12"/>
      <c r="Y11" s="11">
        <f>IF(X11="",0,IF(X11="優勝",[2]点数換算表!$B$14,IF(X11="準優勝",[2]点数換算表!$C$14,IF(X11="ベスト4",[2]点数換算表!$D$14,[2]点数換算表!$E$14))))</f>
        <v>0</v>
      </c>
      <c r="Z11" s="12"/>
      <c r="AA11" s="11">
        <f>IF(Z11="",0,IF(Z11="優勝",[2]点数換算表!$B$15,IF(Z11="準優勝",[2]点数換算表!$C$15,IF(Z11="ベスト4",[2]点数換算表!$D$15,IF(Z11="ベスト8",[2]点数換算表!$E$15,IF(Z11="ベスト16",[2]点数換算表!$F$15,""))))))</f>
        <v>0</v>
      </c>
      <c r="AB11" s="12"/>
      <c r="AC11" s="11">
        <f>IF(AB11="",0,IF(AB11="優勝",[2]点数換算表!$B$16,IF(AB11="準優勝",[2]点数換算表!$C$16,IF(AB11="ベスト4",[2]点数換算表!$D$16,IF(AB11="ベスト8",[2]点数換算表!$E$16,IF(AB11="ベスト16",[2]点数換算表!$F$16,IF(AB11="ベスト32",[2]点数換算表!$G$16,"")))))))</f>
        <v>0</v>
      </c>
      <c r="AD11" s="12"/>
      <c r="AE11" s="11">
        <f>IF(AD11="",0,IF(AD11="優勝",[2]点数換算表!$B$17,IF(AD11="準優勝",[2]点数換算表!$C$17,IF(AD11="ベスト4",[2]点数換算表!$D$17,IF(AD11="ベスト8",[2]点数換算表!$E$17,IF(AD11="ベスト16",[2]点数換算表!$F$17,IF(AD11="ベスト32",[2]点数換算表!$G$17,"")))))))</f>
        <v>0</v>
      </c>
      <c r="AF11" s="12"/>
      <c r="AG11" s="11">
        <f>IF(AF11="",0,IF(AF11="優勝",[2]点数換算表!$B$18,IF(AF11="準優勝",[2]点数換算表!$C$18,IF(AF11="ベスト4",[2]点数換算表!$D$18,IF(AF11="ベスト8",[2]点数換算表!$E$18,[2]点数換算表!$F$18)))))</f>
        <v>0</v>
      </c>
      <c r="AH11" s="12"/>
      <c r="AI11" s="11">
        <f>IF(AH11="",0,IF(AH11="優勝",[2]点数換算表!$B$19,IF(AH11="準優勝",[2]点数換算表!$C$19,IF(AH11="ベスト4",[2]点数換算表!$D$19,IF(AH11="ベスト8",[2]点数換算表!$E$19,[2]点数換算表!$F$19)))))</f>
        <v>0</v>
      </c>
      <c r="AJ11" s="13">
        <f t="shared" si="1"/>
        <v>72</v>
      </c>
      <c r="AK11" s="15"/>
      <c r="AL11" s="13">
        <f>IF(AK11="",0,IF(AK11="優勝",[13]現行XD用点数換算表!$B$16,IF(AK11="準優勝",[13]現行XD用点数換算表!$C$16,IF(AK11="ベスト4",[13]現行XD用点数換算表!$D$16,IF(AK11="ベスト8",[13]現行XD用点数換算表!$E$16,IF(AK11="ベスト16",[13]現行XD用点数換算表!$F$16,IF(AK11="ベスト32",[13]現行XD用点数換算表!$G$16,"")))))))</f>
        <v>0</v>
      </c>
      <c r="AM11" s="15" t="s">
        <v>7</v>
      </c>
      <c r="AN11" s="13">
        <f>IF(AM11="",0,IF(AM11="優勝",[13]現行XD用点数換算表!$B$17,IF(AM11="準優勝",[13]現行XD用点数換算表!$C$17,IF(AM11="ベスト4",[13]現行XD用点数換算表!$D$17,IF(AM11="ベスト8",[13]現行XD用点数換算表!$E$17,IF(AM11="ベスト16",[13]現行XD用点数換算表!$F$17,IF(AM11="ベスト32",[13]現行XD用点数換算表!$G$17,"")))))))</f>
        <v>72</v>
      </c>
    </row>
    <row r="12" spans="1:40">
      <c r="A12" s="13">
        <v>9</v>
      </c>
      <c r="B12" s="15" t="s">
        <v>843</v>
      </c>
      <c r="C12" s="15" t="s">
        <v>536</v>
      </c>
      <c r="D12" s="15">
        <v>1</v>
      </c>
      <c r="E12" s="16" t="s">
        <v>177</v>
      </c>
      <c r="F12" s="26" t="s">
        <v>539</v>
      </c>
      <c r="G12" s="11">
        <f t="shared" si="0"/>
        <v>240</v>
      </c>
      <c r="H12" s="12"/>
      <c r="I12" s="23">
        <f>IF(H12="",0,IF(H12="優勝",[2]点数換算表!$B$2,IF(H12="準優勝",[2]点数換算表!$C$2,IF(H12="ベスト4",[2]点数換算表!$D$2,[2]点数換算表!$E$2))))</f>
        <v>0</v>
      </c>
      <c r="J12" s="12"/>
      <c r="K12" s="11">
        <f>IF(J12="",0,IF(J12="優勝",[2]点数換算表!$B$3,IF(J12="準優勝",[2]点数換算表!$C$3,IF(J12="ベスト4",[2]点数換算表!$D$3,[2]点数換算表!$E$3))))</f>
        <v>0</v>
      </c>
      <c r="L12" s="12"/>
      <c r="M12" s="11">
        <f>IF(L12="",0,IF(L12="優勝",[2]点数換算表!$B$4,IF(L12="準優勝",[2]点数換算表!$C$4,IF(L12="ベスト4",[2]点数換算表!$D$4,IF(L12="ベスト8",[2]点数換算表!$E$4,IF(L12="ベスト16",[2]点数換算表!$F$4,""))))))</f>
        <v>0</v>
      </c>
      <c r="N12" s="12"/>
      <c r="O12" s="11">
        <f>IF(N12="",0,IF(N12="優勝",[2]点数換算表!$B$5,IF(N12="準優勝",[2]点数換算表!$C$5,IF(N12="ベスト4",[2]点数換算表!$D$5,IF(N12="ベスト8",[2]点数換算表!$E$5,IF(N12="ベスト16",[2]点数換算表!$F$5,IF(N12="ベスト32",[2]点数換算表!$G$5,"")))))))</f>
        <v>0</v>
      </c>
      <c r="P12" s="12" t="s">
        <v>7</v>
      </c>
      <c r="Q12" s="11">
        <f>IF(P12="",0,IF(P12="優勝",[2]点数換算表!$B$6,IF(P12="準優勝",[2]点数換算表!$C$6,IF(P12="ベスト4",[2]点数換算表!$D$6,IF(P12="ベスト8",[2]点数換算表!$E$6,IF(P12="ベスト16",[2]点数換算表!$F$6,IF(P12="ベスト32",[2]点数換算表!$G$6,"")))))))</f>
        <v>200</v>
      </c>
      <c r="R12" s="12"/>
      <c r="S12" s="11">
        <f>IF(R12="",0,IF(R12="優勝",[2]点数換算表!$B$7,IF(R12="準優勝",[2]点数換算表!$C$7,IF(R12="ベスト4",[2]点数換算表!$D$7,IF(R12="ベスト8",[2]点数換算表!$E$7,[2]点数換算表!$F$7)))))</f>
        <v>0</v>
      </c>
      <c r="T12" s="12"/>
      <c r="U12" s="11">
        <f>IF(T12="",0,IF(T12="優勝",[2]点数換算表!$B$8,IF(T12="準優勝",[2]点数換算表!$C$8,IF(T12="ベスト4",[2]点数換算表!$D$8,IF(T12="ベスト8",[2]点数換算表!$E$8,[2]点数換算表!$F$8)))))</f>
        <v>0</v>
      </c>
      <c r="V12" s="12" t="s">
        <v>6</v>
      </c>
      <c r="W12" s="23">
        <f>IF(V12="",0,IF(V12="優勝",[2]点数換算表!$B$13,IF(V12="準優勝",[2]点数換算表!$C$13,IF(V12="ベスト4",[2]点数換算表!$D$13,[2]点数換算表!$E$13))))</f>
        <v>40</v>
      </c>
      <c r="X12" s="12"/>
      <c r="Y12" s="11">
        <f>IF(X12="",0,IF(X12="優勝",[2]点数換算表!$B$14,IF(X12="準優勝",[2]点数換算表!$C$14,IF(X12="ベスト4",[2]点数換算表!$D$14,[2]点数換算表!$E$14))))</f>
        <v>0</v>
      </c>
      <c r="Z12" s="12"/>
      <c r="AA12" s="11">
        <f>IF(Z12="",0,IF(Z12="優勝",[2]点数換算表!$B$15,IF(Z12="準優勝",[2]点数換算表!$C$15,IF(Z12="ベスト4",[2]点数換算表!$D$15,IF(Z12="ベスト8",[2]点数換算表!$E$15,IF(Z12="ベスト16",[2]点数換算表!$F$15,""))))))</f>
        <v>0</v>
      </c>
      <c r="AB12" s="12"/>
      <c r="AC12" s="11">
        <f>IF(AB12="",0,IF(AB12="優勝",[2]点数換算表!$B$16,IF(AB12="準優勝",[2]点数換算表!$C$16,IF(AB12="ベスト4",[2]点数換算表!$D$16,IF(AB12="ベスト8",[2]点数換算表!$E$16,IF(AB12="ベスト16",[2]点数換算表!$F$16,IF(AB12="ベスト32",[2]点数換算表!$G$16,"")))))))</f>
        <v>0</v>
      </c>
      <c r="AD12" s="12"/>
      <c r="AE12" s="11">
        <f>IF(AD12="",0,IF(AD12="優勝",[2]点数換算表!$B$17,IF(AD12="準優勝",[2]点数換算表!$C$17,IF(AD12="ベスト4",[2]点数換算表!$D$17,IF(AD12="ベスト8",[2]点数換算表!$E$17,IF(AD12="ベスト16",[2]点数換算表!$F$17,IF(AD12="ベスト32",[2]点数換算表!$G$17,"")))))))</f>
        <v>0</v>
      </c>
      <c r="AF12" s="12"/>
      <c r="AG12" s="11">
        <f>IF(AF12="",0,IF(AF12="優勝",[2]点数換算表!$B$18,IF(AF12="準優勝",[2]点数換算表!$C$18,IF(AF12="ベスト4",[2]点数換算表!$D$18,IF(AF12="ベスト8",[2]点数換算表!$E$18,[2]点数換算表!$F$18)))))</f>
        <v>0</v>
      </c>
      <c r="AH12" s="12"/>
      <c r="AI12" s="11">
        <f>IF(AH12="",0,IF(AH12="優勝",[2]点数換算表!$B$19,IF(AH12="準優勝",[2]点数換算表!$C$19,IF(AH12="ベスト4",[2]点数換算表!$D$19,IF(AH12="ベスト8",[2]点数換算表!$E$19,[2]点数換算表!$F$19)))))</f>
        <v>0</v>
      </c>
      <c r="AJ12" s="13">
        <f t="shared" si="1"/>
        <v>0</v>
      </c>
      <c r="AK12" s="15"/>
      <c r="AL12" s="13">
        <f>IF(AK12="",0,IF(AK12="優勝",[10]現行XD用点数換算表!$B$16,IF(AK12="準優勝",[10]現行XD用点数換算表!$C$16,IF(AK12="ベスト4",[10]現行XD用点数換算表!$D$16,IF(AK12="ベスト8",[10]現行XD用点数換算表!$E$16,IF(AK12="ベスト16",[10]現行XD用点数換算表!$F$16,IF(AK12="ベスト32",[10]現行XD用点数換算表!$G$16,"")))))))</f>
        <v>0</v>
      </c>
      <c r="AM12" s="15"/>
      <c r="AN12" s="13">
        <f>IF(AM12="",0,IF(AM12="優勝",[10]現行XD用点数換算表!$B$17,IF(AM12="準優勝",[10]現行XD用点数換算表!$C$17,IF(AM12="ベスト4",[10]現行XD用点数換算表!$D$17,IF(AM12="ベスト8",[10]現行XD用点数換算表!$E$17,IF(AM12="ベスト16",[10]現行XD用点数換算表!$F$17,IF(AM12="ベスト32",[10]現行XD用点数換算表!$G$17,"")))))))</f>
        <v>0</v>
      </c>
    </row>
    <row r="13" spans="1:40">
      <c r="A13" s="13">
        <v>10</v>
      </c>
      <c r="B13" s="15" t="s">
        <v>845</v>
      </c>
      <c r="C13" s="15" t="s">
        <v>140</v>
      </c>
      <c r="D13" s="15">
        <v>1</v>
      </c>
      <c r="E13" s="16" t="s">
        <v>177</v>
      </c>
      <c r="F13" s="26" t="s">
        <v>539</v>
      </c>
      <c r="G13" s="11">
        <f t="shared" si="0"/>
        <v>240</v>
      </c>
      <c r="H13" s="12"/>
      <c r="I13" s="23">
        <f>IF(H13="",0,IF(H13="優勝",[2]点数換算表!$B$2,IF(H13="準優勝",[2]点数換算表!$C$2,IF(H13="ベスト4",[2]点数換算表!$D$2,[2]点数換算表!$E$2))))</f>
        <v>0</v>
      </c>
      <c r="J13" s="12"/>
      <c r="K13" s="11">
        <f>IF(J13="",0,IF(J13="優勝",[2]点数換算表!$B$3,IF(J13="準優勝",[2]点数換算表!$C$3,IF(J13="ベスト4",[2]点数換算表!$D$3,[2]点数換算表!$E$3))))</f>
        <v>0</v>
      </c>
      <c r="L13" s="12"/>
      <c r="M13" s="11">
        <f>IF(L13="",0,IF(L13="優勝",[2]点数換算表!$B$4,IF(L13="準優勝",[2]点数換算表!$C$4,IF(L13="ベスト4",[2]点数換算表!$D$4,IF(L13="ベスト8",[2]点数換算表!$E$4,IF(L13="ベスト16",[2]点数換算表!$F$4,""))))))</f>
        <v>0</v>
      </c>
      <c r="N13" s="12"/>
      <c r="O13" s="11">
        <f>IF(N13="",0,IF(N13="優勝",[2]点数換算表!$B$5,IF(N13="準優勝",[2]点数換算表!$C$5,IF(N13="ベスト4",[2]点数換算表!$D$5,IF(N13="ベスト8",[2]点数換算表!$E$5,IF(N13="ベスト16",[2]点数換算表!$F$5,IF(N13="ベスト32",[2]点数換算表!$G$5,"")))))))</f>
        <v>0</v>
      </c>
      <c r="P13" s="12" t="s">
        <v>7</v>
      </c>
      <c r="Q13" s="11">
        <f>IF(P13="",0,IF(P13="優勝",[2]点数換算表!$B$6,IF(P13="準優勝",[2]点数換算表!$C$6,IF(P13="ベスト4",[2]点数換算表!$D$6,IF(P13="ベスト8",[2]点数換算表!$E$6,IF(P13="ベスト16",[2]点数換算表!$F$6,IF(P13="ベスト32",[2]点数換算表!$G$6,"")))))))</f>
        <v>200</v>
      </c>
      <c r="R13" s="12"/>
      <c r="S13" s="11">
        <f>IF(R13="",0,IF(R13="優勝",[2]点数換算表!$B$7,IF(R13="準優勝",[2]点数換算表!$C$7,IF(R13="ベスト4",[2]点数換算表!$D$7,IF(R13="ベスト8",[2]点数換算表!$E$7,[2]点数換算表!$F$7)))))</f>
        <v>0</v>
      </c>
      <c r="T13" s="12"/>
      <c r="U13" s="11">
        <f>IF(T13="",0,IF(T13="優勝",[2]点数換算表!$B$8,IF(T13="準優勝",[2]点数換算表!$C$8,IF(T13="ベスト4",[2]点数換算表!$D$8,IF(T13="ベスト8",[2]点数換算表!$E$8,[2]点数換算表!$F$8)))))</f>
        <v>0</v>
      </c>
      <c r="V13" s="12" t="s">
        <v>9</v>
      </c>
      <c r="W13" s="23">
        <f>IF(V13="",0,IF(V13="優勝",[2]点数換算表!$B$13,IF(V13="準優勝",[2]点数換算表!$C$13,IF(V13="ベスト4",[2]点数換算表!$D$13,[2]点数換算表!$E$13))))</f>
        <v>16</v>
      </c>
      <c r="X13" s="12" t="s">
        <v>9</v>
      </c>
      <c r="Y13" s="11">
        <f>IF(X13="",0,IF(X13="優勝",[2]点数換算表!$B$14,IF(X13="準優勝",[2]点数換算表!$C$14,IF(X13="ベスト4",[2]点数換算表!$D$14,[2]点数換算表!$E$14))))</f>
        <v>40</v>
      </c>
      <c r="Z13" s="12"/>
      <c r="AA13" s="11">
        <f>IF(Z13="",0,IF(Z13="優勝",[2]点数換算表!$B$15,IF(Z13="準優勝",[2]点数換算表!$C$15,IF(Z13="ベスト4",[2]点数換算表!$D$15,IF(Z13="ベスト8",[2]点数換算表!$E$15,IF(Z13="ベスト16",[2]点数換算表!$F$15,""))))))</f>
        <v>0</v>
      </c>
      <c r="AB13" s="12"/>
      <c r="AC13" s="11">
        <f>IF(AB13="",0,IF(AB13="優勝",[2]点数換算表!$B$16,IF(AB13="準優勝",[2]点数換算表!$C$16,IF(AB13="ベスト4",[2]点数換算表!$D$16,IF(AB13="ベスト8",[2]点数換算表!$E$16,IF(AB13="ベスト16",[2]点数換算表!$F$16,IF(AB13="ベスト32",[2]点数換算表!$G$16,"")))))))</f>
        <v>0</v>
      </c>
      <c r="AD13" s="12"/>
      <c r="AE13" s="11">
        <f>IF(AD13="",0,IF(AD13="優勝",[2]点数換算表!$B$17,IF(AD13="準優勝",[2]点数換算表!$C$17,IF(AD13="ベスト4",[2]点数換算表!$D$17,IF(AD13="ベスト8",[2]点数換算表!$E$17,IF(AD13="ベスト16",[2]点数換算表!$F$17,IF(AD13="ベスト32",[2]点数換算表!$G$17,"")))))))</f>
        <v>0</v>
      </c>
      <c r="AF13" s="12"/>
      <c r="AG13" s="11">
        <f>IF(AF13="",0,IF(AF13="優勝",[2]点数換算表!$B$18,IF(AF13="準優勝",[2]点数換算表!$C$18,IF(AF13="ベスト4",[2]点数換算表!$D$18,IF(AF13="ベスト8",[2]点数換算表!$E$18,[2]点数換算表!$F$18)))))</f>
        <v>0</v>
      </c>
      <c r="AH13" s="12"/>
      <c r="AI13" s="11">
        <f>IF(AH13="",0,IF(AH13="優勝",[2]点数換算表!$B$19,IF(AH13="準優勝",[2]点数換算表!$C$19,IF(AH13="ベスト4",[2]点数換算表!$D$19,IF(AH13="ベスト8",[2]点数換算表!$E$19,[2]点数換算表!$F$19)))))</f>
        <v>0</v>
      </c>
      <c r="AJ13" s="13">
        <f t="shared" si="1"/>
        <v>0</v>
      </c>
      <c r="AK13" s="15"/>
      <c r="AL13" s="13">
        <f>IF(AK13="",0,IF(AK13="優勝",[10]現行XD用点数換算表!$B$16,IF(AK13="準優勝",[10]現行XD用点数換算表!$C$16,IF(AK13="ベスト4",[10]現行XD用点数換算表!$D$16,IF(AK13="ベスト8",[10]現行XD用点数換算表!$E$16,IF(AK13="ベスト16",[10]現行XD用点数換算表!$F$16,IF(AK13="ベスト32",[10]現行XD用点数換算表!$G$16,"")))))))</f>
        <v>0</v>
      </c>
      <c r="AM13" s="15"/>
      <c r="AN13" s="13">
        <f>IF(AM13="",0,IF(AM13="優勝",[10]現行XD用点数換算表!$B$17,IF(AM13="準優勝",[10]現行XD用点数換算表!$C$17,IF(AM13="ベスト4",[10]現行XD用点数換算表!$D$17,IF(AM13="ベスト8",[10]現行XD用点数換算表!$E$17,IF(AM13="ベスト16",[10]現行XD用点数換算表!$F$17,IF(AM13="ベスト32",[10]現行XD用点数換算表!$G$17,"")))))))</f>
        <v>0</v>
      </c>
    </row>
    <row r="14" spans="1:40">
      <c r="A14" s="13">
        <v>11</v>
      </c>
      <c r="B14" s="15" t="s">
        <v>229</v>
      </c>
      <c r="C14" s="15" t="s">
        <v>202</v>
      </c>
      <c r="D14" s="15">
        <v>3</v>
      </c>
      <c r="E14" s="52" t="s">
        <v>792</v>
      </c>
      <c r="F14" s="53" t="s">
        <v>793</v>
      </c>
      <c r="G14" s="11">
        <f t="shared" si="0"/>
        <v>204</v>
      </c>
      <c r="H14" s="12"/>
      <c r="I14" s="23">
        <f>IF(H14="",0,IF(H14="優勝",[2]点数換算表!$B$2,IF(H14="準優勝",[2]点数換算表!$C$2,IF(H14="ベスト4",[2]点数換算表!$D$2,[2]点数換算表!$E$2))))</f>
        <v>0</v>
      </c>
      <c r="J14" s="12"/>
      <c r="K14" s="11">
        <f>IF(J14="",0,IF(J14="優勝",[2]点数換算表!$B$3,IF(J14="準優勝",[2]点数換算表!$C$3,IF(J14="ベスト4",[2]点数換算表!$D$3,[2]点数換算表!$E$3))))</f>
        <v>0</v>
      </c>
      <c r="L14" s="12"/>
      <c r="M14" s="11">
        <f>IF(L14="",0,IF(L14="優勝",[2]点数換算表!$B$4,IF(L14="準優勝",[2]点数換算表!$C$4,IF(L14="ベスト4",[2]点数換算表!$D$4,IF(L14="ベスト8",[2]点数換算表!$E$4,IF(L14="ベスト16",[2]点数換算表!$F$4,""))))))</f>
        <v>0</v>
      </c>
      <c r="N14" s="12"/>
      <c r="O14" s="11">
        <f>IF(N14="",0,IF(N14="優勝",[2]点数換算表!$B$5,IF(N14="準優勝",[2]点数換算表!$C$5,IF(N14="ベスト4",[2]点数換算表!$D$5,IF(N14="ベスト8",[2]点数換算表!$E$5,IF(N14="ベスト16",[2]点数換算表!$F$5,IF(N14="ベスト32",[2]点数換算表!$G$5,"")))))))</f>
        <v>0</v>
      </c>
      <c r="P14" s="12" t="s">
        <v>135</v>
      </c>
      <c r="Q14" s="11">
        <f>IF(P14="",0,IF(P14="優勝",[2]点数換算表!$B$6,IF(P14="準優勝",[2]点数換算表!$C$6,IF(P14="ベスト4",[2]点数換算表!$D$6,IF(P14="ベスト8",[2]点数換算表!$E$6,IF(P14="ベスト16",[2]点数換算表!$F$6,IF(P14="ベスト32",[2]点数換算表!$G$6,"")))))))</f>
        <v>100</v>
      </c>
      <c r="R14" s="12"/>
      <c r="S14" s="11">
        <f>IF(R14="",0,IF(R14="優勝",[2]点数換算表!$B$7,IF(R14="準優勝",[2]点数換算表!$C$7,IF(R14="ベスト4",[2]点数換算表!$D$7,IF(R14="ベスト8",[2]点数換算表!$E$7,[2]点数換算表!$F$7)))))</f>
        <v>0</v>
      </c>
      <c r="T14" s="12"/>
      <c r="U14" s="11">
        <f>IF(T14="",0,IF(T14="優勝",[2]点数換算表!$B$8,IF(T14="準優勝",[2]点数換算表!$C$8,IF(T14="ベスト4",[2]点数換算表!$D$8,IF(T14="ベスト8",[2]点数換算表!$E$8,[2]点数換算表!$F$8)))))</f>
        <v>0</v>
      </c>
      <c r="V14" s="12"/>
      <c r="W14" s="23">
        <f>IF(V14="",0,IF(V14="優勝",[2]点数換算表!$B$13,IF(V14="準優勝",[2]点数換算表!$C$13,IF(V14="ベスト4",[2]点数換算表!$D$13,[2]点数換算表!$E$13))))</f>
        <v>0</v>
      </c>
      <c r="X14" s="12"/>
      <c r="Y14" s="11">
        <f>IF(X14="",0,IF(X14="優勝",[2]点数換算表!$B$14,IF(X14="準優勝",[2]点数換算表!$C$14,IF(X14="ベスト4",[2]点数換算表!$D$14,[2]点数換算表!$E$14))))</f>
        <v>0</v>
      </c>
      <c r="Z14" s="12"/>
      <c r="AA14" s="11">
        <f>IF(Z14="",0,IF(Z14="優勝",[2]点数換算表!$B$15,IF(Z14="準優勝",[2]点数換算表!$C$15,IF(Z14="ベスト4",[2]点数換算表!$D$15,IF(Z14="ベスト8",[2]点数換算表!$E$15,IF(Z14="ベスト16",[2]点数換算表!$F$15,""))))))</f>
        <v>0</v>
      </c>
      <c r="AB14" s="12"/>
      <c r="AC14" s="11">
        <f>IF(AB14="",0,IF(AB14="優勝",[2]点数換算表!$B$16,IF(AB14="準優勝",[2]点数換算表!$C$16,IF(AB14="ベスト4",[2]点数換算表!$D$16,IF(AB14="ベスト8",[2]点数換算表!$E$16,IF(AB14="ベスト16",[2]点数換算表!$F$16,IF(AB14="ベスト32",[2]点数換算表!$G$16,"")))))))</f>
        <v>0</v>
      </c>
      <c r="AD14" s="12"/>
      <c r="AE14" s="11">
        <f>IF(AD14="",0,IF(AD14="優勝",[2]点数換算表!$B$17,IF(AD14="準優勝",[2]点数換算表!$C$17,IF(AD14="ベスト4",[2]点数換算表!$D$17,IF(AD14="ベスト8",[2]点数換算表!$E$17,IF(AD14="ベスト16",[2]点数換算表!$F$17,IF(AD14="ベスト32",[2]点数換算表!$G$17,"")))))))</f>
        <v>0</v>
      </c>
      <c r="AF14" s="12"/>
      <c r="AG14" s="11">
        <f>IF(AF14="",0,IF(AF14="優勝",[2]点数換算表!$B$18,IF(AF14="準優勝",[2]点数換算表!$C$18,IF(AF14="ベスト4",[2]点数換算表!$D$18,IF(AF14="ベスト8",[2]点数換算表!$E$18,[2]点数換算表!$F$18)))))</f>
        <v>0</v>
      </c>
      <c r="AH14" s="12"/>
      <c r="AI14" s="11">
        <f>IF(AH14="",0,IF(AH14="優勝",[2]点数換算表!$B$19,IF(AH14="準優勝",[2]点数換算表!$C$19,IF(AH14="ベスト4",[2]点数換算表!$D$19,IF(AH14="ベスト8",[2]点数換算表!$E$19,[2]点数換算表!$F$19)))))</f>
        <v>0</v>
      </c>
      <c r="AJ14" s="13">
        <f t="shared" si="1"/>
        <v>104</v>
      </c>
      <c r="AK14" s="15"/>
      <c r="AL14" s="13">
        <f>IF(AK14="",0,IF(AK14="優勝",[9]現行XD用点数換算表!$B$16,IF(AK14="準優勝",[9]現行XD用点数換算表!$C$16,IF(AK14="ベスト4",[9]現行XD用点数換算表!$D$16,IF(AK14="ベスト8",[9]現行XD用点数換算表!$E$16,IF(AK14="ベスト16",[9]現行XD用点数換算表!$F$16,IF(AK14="ベスト32",[9]現行XD用点数換算表!$G$16,"")))))))</f>
        <v>0</v>
      </c>
      <c r="AM14" s="15" t="s">
        <v>9</v>
      </c>
      <c r="AN14" s="13">
        <f>IF(AM14="",0,IF(AM14="優勝",[9]現行XD用点数換算表!$B$17,IF(AM14="準優勝",[9]現行XD用点数換算表!$C$17,IF(AM14="ベスト4",[9]現行XD用点数換算表!$D$17,IF(AM14="ベスト8",[9]現行XD用点数換算表!$E$17,IF(AM14="ベスト16",[9]現行XD用点数換算表!$F$17,IF(AM14="ベスト32",[9]現行XD用点数換算表!$G$17,"")))))))</f>
        <v>104</v>
      </c>
    </row>
    <row r="15" spans="1:40">
      <c r="A15" s="13">
        <v>12</v>
      </c>
      <c r="B15" s="15" t="s">
        <v>851</v>
      </c>
      <c r="C15" s="15" t="s">
        <v>801</v>
      </c>
      <c r="D15" s="15">
        <v>2</v>
      </c>
      <c r="E15" s="16" t="s">
        <v>177</v>
      </c>
      <c r="F15" s="26" t="s">
        <v>539</v>
      </c>
      <c r="G15" s="11">
        <f t="shared" si="0"/>
        <v>200</v>
      </c>
      <c r="H15" s="12"/>
      <c r="I15" s="23">
        <f>IF(H15="",0,IF(H15="優勝",[2]点数換算表!$B$2,IF(H15="準優勝",[2]点数換算表!$C$2,IF(H15="ベスト4",[2]点数換算表!$D$2,[2]点数換算表!$E$2))))</f>
        <v>0</v>
      </c>
      <c r="J15" s="12"/>
      <c r="K15" s="11">
        <f>IF(J15="",0,IF(J15="優勝",[2]点数換算表!$B$3,IF(J15="準優勝",[2]点数換算表!$C$3,IF(J15="ベスト4",[2]点数換算表!$D$3,[2]点数換算表!$E$3))))</f>
        <v>0</v>
      </c>
      <c r="L15" s="12"/>
      <c r="M15" s="11">
        <f>IF(L15="",0,IF(L15="優勝",[2]点数換算表!$B$4,IF(L15="準優勝",[2]点数換算表!$C$4,IF(L15="ベスト4",[2]点数換算表!$D$4,IF(L15="ベスト8",[2]点数換算表!$E$4,IF(L15="ベスト16",[2]点数換算表!$F$4,""))))))</f>
        <v>0</v>
      </c>
      <c r="N15" s="12"/>
      <c r="O15" s="11">
        <f>IF(N15="",0,IF(N15="優勝",[2]点数換算表!$B$5,IF(N15="準優勝",[2]点数換算表!$C$5,IF(N15="ベスト4",[2]点数換算表!$D$5,IF(N15="ベスト8",[2]点数換算表!$E$5,IF(N15="ベスト16",[2]点数換算表!$F$5,IF(N15="ベスト32",[2]点数換算表!$G$5,"")))))))</f>
        <v>0</v>
      </c>
      <c r="P15" s="12" t="s">
        <v>7</v>
      </c>
      <c r="Q15" s="11">
        <f>IF(P15="",0,IF(P15="優勝",[2]点数換算表!$B$6,IF(P15="準優勝",[2]点数換算表!$C$6,IF(P15="ベスト4",[2]点数換算表!$D$6,IF(P15="ベスト8",[2]点数換算表!$E$6,IF(P15="ベスト16",[2]点数換算表!$F$6,IF(P15="ベスト32",[2]点数換算表!$G$6,"")))))))</f>
        <v>200</v>
      </c>
      <c r="R15" s="12"/>
      <c r="S15" s="11">
        <f>IF(R15="",0,IF(R15="優勝",[2]点数換算表!$B$7,IF(R15="準優勝",[2]点数換算表!$C$7,IF(R15="ベスト4",[2]点数換算表!$D$7,IF(R15="ベスト8",[2]点数換算表!$E$7,[2]点数換算表!$F$7)))))</f>
        <v>0</v>
      </c>
      <c r="T15" s="12"/>
      <c r="U15" s="11">
        <f>IF(T15="",0,IF(T15="優勝",[2]点数換算表!$B$8,IF(T15="準優勝",[2]点数換算表!$C$8,IF(T15="ベスト4",[2]点数換算表!$D$8,IF(T15="ベスト8",[2]点数換算表!$E$8,[2]点数換算表!$F$8)))))</f>
        <v>0</v>
      </c>
      <c r="V15" s="12"/>
      <c r="W15" s="23">
        <f>IF(V15="",0,IF(V15="優勝",[2]点数換算表!$B$13,IF(V15="準優勝",[2]点数換算表!$C$13,IF(V15="ベスト4",[2]点数換算表!$D$13,[2]点数換算表!$E$13))))</f>
        <v>0</v>
      </c>
      <c r="X15" s="12"/>
      <c r="Y15" s="11">
        <f>IF(X15="",0,IF(X15="優勝",[2]点数換算表!$B$14,IF(X15="準優勝",[2]点数換算表!$C$14,IF(X15="ベスト4",[2]点数換算表!$D$14,[2]点数換算表!$E$14))))</f>
        <v>0</v>
      </c>
      <c r="Z15" s="12"/>
      <c r="AA15" s="11">
        <f>IF(Z15="",0,IF(Z15="優勝",[2]点数換算表!$B$15,IF(Z15="準優勝",[2]点数換算表!$C$15,IF(Z15="ベスト4",[2]点数換算表!$D$15,IF(Z15="ベスト8",[2]点数換算表!$E$15,IF(Z15="ベスト16",[2]点数換算表!$F$15,""))))))</f>
        <v>0</v>
      </c>
      <c r="AB15" s="12"/>
      <c r="AC15" s="11">
        <f>IF(AB15="",0,IF(AB15="優勝",[2]点数換算表!$B$16,IF(AB15="準優勝",[2]点数換算表!$C$16,IF(AB15="ベスト4",[2]点数換算表!$D$16,IF(AB15="ベスト8",[2]点数換算表!$E$16,IF(AB15="ベスト16",[2]点数換算表!$F$16,IF(AB15="ベスト32",[2]点数換算表!$G$16,"")))))))</f>
        <v>0</v>
      </c>
      <c r="AD15" s="12"/>
      <c r="AE15" s="11">
        <f>IF(AD15="",0,IF(AD15="優勝",[2]点数換算表!$B$17,IF(AD15="準優勝",[2]点数換算表!$C$17,IF(AD15="ベスト4",[2]点数換算表!$D$17,IF(AD15="ベスト8",[2]点数換算表!$E$17,IF(AD15="ベスト16",[2]点数換算表!$F$17,IF(AD15="ベスト32",[2]点数換算表!$G$17,"")))))))</f>
        <v>0</v>
      </c>
      <c r="AF15" s="12"/>
      <c r="AG15" s="11">
        <f>IF(AF15="",0,IF(AF15="優勝",[2]点数換算表!$B$18,IF(AF15="準優勝",[2]点数換算表!$C$18,IF(AF15="ベスト4",[2]点数換算表!$D$18,IF(AF15="ベスト8",[2]点数換算表!$E$18,[2]点数換算表!$F$18)))))</f>
        <v>0</v>
      </c>
      <c r="AH15" s="12"/>
      <c r="AI15" s="11">
        <f>IF(AH15="",0,IF(AH15="優勝",[2]点数換算表!$B$19,IF(AH15="準優勝",[2]点数換算表!$C$19,IF(AH15="ベスト4",[2]点数換算表!$D$19,IF(AH15="ベスト8",[2]点数換算表!$E$19,[2]点数換算表!$F$19)))))</f>
        <v>0</v>
      </c>
      <c r="AJ15" s="13">
        <f t="shared" si="1"/>
        <v>0</v>
      </c>
      <c r="AK15" s="15"/>
      <c r="AL15" s="13">
        <f>IF(AK15="",0,IF(AK15="優勝",[10]現行XD用点数換算表!$B$16,IF(AK15="準優勝",[10]現行XD用点数換算表!$C$16,IF(AK15="ベスト4",[10]現行XD用点数換算表!$D$16,IF(AK15="ベスト8",[10]現行XD用点数換算表!$E$16,IF(AK15="ベスト16",[10]現行XD用点数換算表!$F$16,IF(AK15="ベスト32",[10]現行XD用点数換算表!$G$16,"")))))))</f>
        <v>0</v>
      </c>
      <c r="AM15" s="15"/>
      <c r="AN15" s="13">
        <f>IF(AM15="",0,IF(AM15="優勝",[10]現行XD用点数換算表!$B$17,IF(AM15="準優勝",[10]現行XD用点数換算表!$C$17,IF(AM15="ベスト4",[10]現行XD用点数換算表!$D$17,IF(AM15="ベスト8",[10]現行XD用点数換算表!$E$17,IF(AM15="ベスト16",[10]現行XD用点数換算表!$F$17,IF(AM15="ベスト32",[10]現行XD用点数換算表!$G$17,"")))))))</f>
        <v>0</v>
      </c>
    </row>
    <row r="16" spans="1:40">
      <c r="A16" s="13">
        <v>13</v>
      </c>
      <c r="B16" s="15" t="s">
        <v>855</v>
      </c>
      <c r="C16" s="15" t="s">
        <v>856</v>
      </c>
      <c r="D16" s="15">
        <v>1</v>
      </c>
      <c r="E16" s="16" t="s">
        <v>177</v>
      </c>
      <c r="F16" s="26" t="s">
        <v>539</v>
      </c>
      <c r="G16" s="11">
        <f t="shared" si="0"/>
        <v>200</v>
      </c>
      <c r="H16" s="12"/>
      <c r="I16" s="23">
        <f>IF(H16="",0,IF(H16="優勝",[2]点数換算表!$B$2,IF(H16="準優勝",[2]点数換算表!$C$2,IF(H16="ベスト4",[2]点数換算表!$D$2,[2]点数換算表!$E$2))))</f>
        <v>0</v>
      </c>
      <c r="J16" s="12"/>
      <c r="K16" s="11">
        <f>IF(J16="",0,IF(J16="優勝",[2]点数換算表!$B$3,IF(J16="準優勝",[2]点数換算表!$C$3,IF(J16="ベスト4",[2]点数換算表!$D$3,[2]点数換算表!$E$3))))</f>
        <v>0</v>
      </c>
      <c r="L16" s="12"/>
      <c r="M16" s="11">
        <f>IF(L16="",0,IF(L16="優勝",[2]点数換算表!$B$4,IF(L16="準優勝",[2]点数換算表!$C$4,IF(L16="ベスト4",[2]点数換算表!$D$4,IF(L16="ベスト8",[2]点数換算表!$E$4,IF(L16="ベスト16",[2]点数換算表!$F$4,""))))))</f>
        <v>0</v>
      </c>
      <c r="N16" s="12"/>
      <c r="O16" s="11">
        <f>IF(N16="",0,IF(N16="優勝",[2]点数換算表!$B$5,IF(N16="準優勝",[2]点数換算表!$C$5,IF(N16="ベスト4",[2]点数換算表!$D$5,IF(N16="ベスト8",[2]点数換算表!$E$5,IF(N16="ベスト16",[2]点数換算表!$F$5,IF(N16="ベスト32",[2]点数換算表!$G$5,"")))))))</f>
        <v>0</v>
      </c>
      <c r="P16" s="12" t="s">
        <v>7</v>
      </c>
      <c r="Q16" s="11">
        <f>IF(P16="",0,IF(P16="優勝",[2]点数換算表!$B$6,IF(P16="準優勝",[2]点数換算表!$C$6,IF(P16="ベスト4",[2]点数換算表!$D$6,IF(P16="ベスト8",[2]点数換算表!$E$6,IF(P16="ベスト16",[2]点数換算表!$F$6,IF(P16="ベスト32",[2]点数換算表!$G$6,"")))))))</f>
        <v>200</v>
      </c>
      <c r="R16" s="12"/>
      <c r="S16" s="11">
        <f>IF(R16="",0,IF(R16="優勝",[2]点数換算表!$B$7,IF(R16="準優勝",[2]点数換算表!$C$7,IF(R16="ベスト4",[2]点数換算表!$D$7,IF(R16="ベスト8",[2]点数換算表!$E$7,[2]点数換算表!$F$7)))))</f>
        <v>0</v>
      </c>
      <c r="T16" s="12"/>
      <c r="U16" s="11">
        <f>IF(T16="",0,IF(T16="優勝",[2]点数換算表!$B$8,IF(T16="準優勝",[2]点数換算表!$C$8,IF(T16="ベスト4",[2]点数換算表!$D$8,IF(T16="ベスト8",[2]点数換算表!$E$8,[2]点数換算表!$F$8)))))</f>
        <v>0</v>
      </c>
      <c r="V16" s="12"/>
      <c r="W16" s="23">
        <f>IF(V16="",0,IF(V16="優勝",[2]点数換算表!$B$13,IF(V16="準優勝",[2]点数換算表!$C$13,IF(V16="ベスト4",[2]点数換算表!$D$13,[2]点数換算表!$E$13))))</f>
        <v>0</v>
      </c>
      <c r="X16" s="12"/>
      <c r="Y16" s="11">
        <f>IF(X16="",0,IF(X16="優勝",[2]点数換算表!$B$14,IF(X16="準優勝",[2]点数換算表!$C$14,IF(X16="ベスト4",[2]点数換算表!$D$14,[2]点数換算表!$E$14))))</f>
        <v>0</v>
      </c>
      <c r="Z16" s="12"/>
      <c r="AA16" s="11">
        <f>IF(Z16="",0,IF(Z16="優勝",[2]点数換算表!$B$15,IF(Z16="準優勝",[2]点数換算表!$C$15,IF(Z16="ベスト4",[2]点数換算表!$D$15,IF(Z16="ベスト8",[2]点数換算表!$E$15,IF(Z16="ベスト16",[2]点数換算表!$F$15,""))))))</f>
        <v>0</v>
      </c>
      <c r="AB16" s="12"/>
      <c r="AC16" s="11">
        <f>IF(AB16="",0,IF(AB16="優勝",[2]点数換算表!$B$16,IF(AB16="準優勝",[2]点数換算表!$C$16,IF(AB16="ベスト4",[2]点数換算表!$D$16,IF(AB16="ベスト8",[2]点数換算表!$E$16,IF(AB16="ベスト16",[2]点数換算表!$F$16,IF(AB16="ベスト32",[2]点数換算表!$G$16,"")))))))</f>
        <v>0</v>
      </c>
      <c r="AD16" s="12"/>
      <c r="AE16" s="11">
        <f>IF(AD16="",0,IF(AD16="優勝",[2]点数換算表!$B$17,IF(AD16="準優勝",[2]点数換算表!$C$17,IF(AD16="ベスト4",[2]点数換算表!$D$17,IF(AD16="ベスト8",[2]点数換算表!$E$17,IF(AD16="ベスト16",[2]点数換算表!$F$17,IF(AD16="ベスト32",[2]点数換算表!$G$17,"")))))))</f>
        <v>0</v>
      </c>
      <c r="AF16" s="12"/>
      <c r="AG16" s="11">
        <f>IF(AF16="",0,IF(AF16="優勝",[2]点数換算表!$B$18,IF(AF16="準優勝",[2]点数換算表!$C$18,IF(AF16="ベスト4",[2]点数換算表!$D$18,IF(AF16="ベスト8",[2]点数換算表!$E$18,[2]点数換算表!$F$18)))))</f>
        <v>0</v>
      </c>
      <c r="AH16" s="12"/>
      <c r="AI16" s="11">
        <f>IF(AH16="",0,IF(AH16="優勝",[2]点数換算表!$B$19,IF(AH16="準優勝",[2]点数換算表!$C$19,IF(AH16="ベスト4",[2]点数換算表!$D$19,IF(AH16="ベスト8",[2]点数換算表!$E$19,[2]点数換算表!$F$19)))))</f>
        <v>0</v>
      </c>
      <c r="AJ16" s="13">
        <f t="shared" si="1"/>
        <v>0</v>
      </c>
      <c r="AK16" s="15"/>
      <c r="AL16" s="13">
        <f>IF(AK16="",0,IF(AK16="優勝",[9]現行XD用点数換算表!$B$16,IF(AK16="準優勝",[9]現行XD用点数換算表!$C$16,IF(AK16="ベスト4",[9]現行XD用点数換算表!$D$16,IF(AK16="ベスト8",[9]現行XD用点数換算表!$E$16,IF(AK16="ベスト16",[9]現行XD用点数換算表!$F$16,IF(AK16="ベスト32",[9]現行XD用点数換算表!$G$16,"")))))))</f>
        <v>0</v>
      </c>
      <c r="AM16" s="15"/>
      <c r="AN16" s="13">
        <f>IF(AM16="",0,IF(AM16="優勝",[9]現行XD用点数換算表!$B$17,IF(AM16="準優勝",[9]現行XD用点数換算表!$C$17,IF(AM16="ベスト4",[9]現行XD用点数換算表!$D$17,IF(AM16="ベスト8",[9]現行XD用点数換算表!$E$17,IF(AM16="ベスト16",[9]現行XD用点数換算表!$F$17,IF(AM16="ベスト32",[9]現行XD用点数換算表!$G$17,"")))))))</f>
        <v>0</v>
      </c>
    </row>
    <row r="17" spans="1:40">
      <c r="A17" s="13">
        <v>14</v>
      </c>
      <c r="B17" s="15" t="s">
        <v>840</v>
      </c>
      <c r="C17" s="15" t="s">
        <v>795</v>
      </c>
      <c r="D17" s="15">
        <v>1</v>
      </c>
      <c r="E17" s="16" t="s">
        <v>177</v>
      </c>
      <c r="F17" s="26" t="s">
        <v>539</v>
      </c>
      <c r="G17" s="11">
        <f t="shared" si="0"/>
        <v>180</v>
      </c>
      <c r="H17" s="12"/>
      <c r="I17" s="23">
        <f>IF(H17="",0,IF(H17="優勝",[2]点数換算表!$B$2,IF(H17="準優勝",[2]点数換算表!$C$2,IF(H17="ベスト4",[2]点数換算表!$D$2,[2]点数換算表!$E$2))))</f>
        <v>0</v>
      </c>
      <c r="J17" s="12"/>
      <c r="K17" s="11">
        <f>IF(J17="",0,IF(J17="優勝",[2]点数換算表!$B$3,IF(J17="準優勝",[2]点数換算表!$C$3,IF(J17="ベスト4",[2]点数換算表!$D$3,[2]点数換算表!$E$3))))</f>
        <v>0</v>
      </c>
      <c r="L17" s="12"/>
      <c r="M17" s="11">
        <f>IF(L17="",0,IF(L17="優勝",[2]点数換算表!$B$4,IF(L17="準優勝",[2]点数換算表!$C$4,IF(L17="ベスト4",[2]点数換算表!$D$4,IF(L17="ベスト8",[2]点数換算表!$E$4,IF(L17="ベスト16",[2]点数換算表!$F$4,""))))))</f>
        <v>0</v>
      </c>
      <c r="N17" s="12"/>
      <c r="O17" s="11">
        <f>IF(N17="",0,IF(N17="優勝",[2]点数換算表!$B$5,IF(N17="準優勝",[2]点数換算表!$C$5,IF(N17="ベスト4",[2]点数換算表!$D$5,IF(N17="ベスト8",[2]点数換算表!$E$5,IF(N17="ベスト16",[2]点数換算表!$F$5,IF(N17="ベスト32",[2]点数換算表!$G$5,"")))))))</f>
        <v>0</v>
      </c>
      <c r="P17" s="12" t="s">
        <v>135</v>
      </c>
      <c r="Q17" s="11">
        <f>IF(P17="",0,IF(P17="優勝",[2]点数換算表!$B$6,IF(P17="準優勝",[2]点数換算表!$C$6,IF(P17="ベスト4",[2]点数換算表!$D$6,IF(P17="ベスト8",[2]点数換算表!$E$6,IF(P17="ベスト16",[2]点数換算表!$F$6,IF(P17="ベスト32",[2]点数換算表!$G$6,"")))))))</f>
        <v>100</v>
      </c>
      <c r="R17" s="12"/>
      <c r="S17" s="11">
        <f>IF(R17="",0,IF(R17="優勝",[2]点数換算表!$B$7,IF(R17="準優勝",[2]点数換算表!$C$7,IF(R17="ベスト4",[2]点数換算表!$D$7,IF(R17="ベスト8",[2]点数換算表!$E$7,[2]点数換算表!$F$7)))))</f>
        <v>0</v>
      </c>
      <c r="T17" s="12"/>
      <c r="U17" s="11">
        <f>IF(T17="",0,IF(T17="優勝",[2]点数換算表!$B$8,IF(T17="準優勝",[2]点数換算表!$C$8,IF(T17="ベスト4",[2]点数換算表!$D$8,IF(T17="ベスト8",[2]点数換算表!$E$8,[2]点数換算表!$F$8)))))</f>
        <v>0</v>
      </c>
      <c r="V17" s="12"/>
      <c r="W17" s="23">
        <f>IF(V17="",0,IF(V17="優勝",[2]点数換算表!$B$13,IF(V17="準優勝",[2]点数換算表!$C$13,IF(V17="ベスト4",[2]点数換算表!$D$13,[2]点数換算表!$E$13))))</f>
        <v>0</v>
      </c>
      <c r="X17" s="12" t="s">
        <v>6</v>
      </c>
      <c r="Y17" s="11">
        <f>IF(X17="",0,IF(X17="優勝",[2]点数換算表!$B$14,IF(X17="準優勝",[2]点数換算表!$C$14,IF(X17="ベスト4",[2]点数換算表!$D$14,[2]点数換算表!$E$14))))</f>
        <v>80</v>
      </c>
      <c r="Z17" s="12"/>
      <c r="AA17" s="11">
        <f>IF(Z17="",0,IF(Z17="優勝",[2]点数換算表!$B$15,IF(Z17="準優勝",[2]点数換算表!$C$15,IF(Z17="ベスト4",[2]点数換算表!$D$15,IF(Z17="ベスト8",[2]点数換算表!$E$15,IF(Z17="ベスト16",[2]点数換算表!$F$15,""))))))</f>
        <v>0</v>
      </c>
      <c r="AB17" s="12"/>
      <c r="AC17" s="11">
        <f>IF(AB17="",0,IF(AB17="優勝",[2]点数換算表!$B$16,IF(AB17="準優勝",[2]点数換算表!$C$16,IF(AB17="ベスト4",[2]点数換算表!$D$16,IF(AB17="ベスト8",[2]点数換算表!$E$16,IF(AB17="ベスト16",[2]点数換算表!$F$16,IF(AB17="ベスト32",[2]点数換算表!$G$16,"")))))))</f>
        <v>0</v>
      </c>
      <c r="AD17" s="12"/>
      <c r="AE17" s="11">
        <f>IF(AD17="",0,IF(AD17="優勝",[2]点数換算表!$B$17,IF(AD17="準優勝",[2]点数換算表!$C$17,IF(AD17="ベスト4",[2]点数換算表!$D$17,IF(AD17="ベスト8",[2]点数換算表!$E$17,IF(AD17="ベスト16",[2]点数換算表!$F$17,IF(AD17="ベスト32",[2]点数換算表!$G$17,"")))))))</f>
        <v>0</v>
      </c>
      <c r="AF17" s="12"/>
      <c r="AG17" s="11">
        <f>IF(AF17="",0,IF(AF17="優勝",[2]点数換算表!$B$18,IF(AF17="準優勝",[2]点数換算表!$C$18,IF(AF17="ベスト4",[2]点数換算表!$D$18,IF(AF17="ベスト8",[2]点数換算表!$E$18,[2]点数換算表!$F$18)))))</f>
        <v>0</v>
      </c>
      <c r="AH17" s="12"/>
      <c r="AI17" s="11">
        <f>IF(AH17="",0,IF(AH17="優勝",[2]点数換算表!$B$19,IF(AH17="準優勝",[2]点数換算表!$C$19,IF(AH17="ベスト4",[2]点数換算表!$D$19,IF(AH17="ベスト8",[2]点数換算表!$E$19,[2]点数換算表!$F$19)))))</f>
        <v>0</v>
      </c>
      <c r="AJ17" s="13">
        <f t="shared" si="1"/>
        <v>0</v>
      </c>
      <c r="AK17" s="15"/>
      <c r="AL17" s="13">
        <f>IF(AK17="",0,IF(AK17="優勝",[10]現行XD用点数換算表!$B$16,IF(AK17="準優勝",[10]現行XD用点数換算表!$C$16,IF(AK17="ベスト4",[10]現行XD用点数換算表!$D$16,IF(AK17="ベスト8",[10]現行XD用点数換算表!$E$16,IF(AK17="ベスト16",[10]現行XD用点数換算表!$F$16,IF(AK17="ベスト32",[10]現行XD用点数換算表!$G$16,"")))))))</f>
        <v>0</v>
      </c>
      <c r="AM17" s="15"/>
      <c r="AN17" s="13">
        <f>IF(AM17="",0,IF(AM17="優勝",[10]現行XD用点数換算表!$B$17,IF(AM17="準優勝",[10]現行XD用点数換算表!$C$17,IF(AM17="ベスト4",[10]現行XD用点数換算表!$D$17,IF(AM17="ベスト8",[10]現行XD用点数換算表!$E$17,IF(AM17="ベスト16",[10]現行XD用点数換算表!$F$17,IF(AM17="ベスト32",[10]現行XD用点数換算表!$G$17,"")))))))</f>
        <v>0</v>
      </c>
    </row>
    <row r="18" spans="1:40">
      <c r="A18" s="13">
        <v>15</v>
      </c>
      <c r="B18" s="15" t="s">
        <v>199</v>
      </c>
      <c r="C18" s="15" t="s">
        <v>186</v>
      </c>
      <c r="D18" s="15">
        <v>3</v>
      </c>
      <c r="E18" s="52" t="s">
        <v>792</v>
      </c>
      <c r="F18" s="53" t="s">
        <v>793</v>
      </c>
      <c r="G18" s="11">
        <f t="shared" si="0"/>
        <v>172</v>
      </c>
      <c r="H18" s="12"/>
      <c r="I18" s="23">
        <f>IF(H18="",0,IF(H18="優勝",[2]点数換算表!$B$2,IF(H18="準優勝",[2]点数換算表!$C$2,IF(H18="ベスト4",[2]点数換算表!$D$2,[2]点数換算表!$E$2))))</f>
        <v>0</v>
      </c>
      <c r="J18" s="12"/>
      <c r="K18" s="11">
        <f>IF(J18="",0,IF(J18="優勝",[2]点数換算表!$B$3,IF(J18="準優勝",[2]点数換算表!$C$3,IF(J18="ベスト4",[2]点数換算表!$D$3,[2]点数換算表!$E$3))))</f>
        <v>0</v>
      </c>
      <c r="L18" s="12"/>
      <c r="M18" s="11">
        <f>IF(L18="",0,IF(L18="優勝",[2]点数換算表!$B$4,IF(L18="準優勝",[2]点数換算表!$C$4,IF(L18="ベスト4",[2]点数換算表!$D$4,IF(L18="ベスト8",[2]点数換算表!$E$4,IF(L18="ベスト16",[2]点数換算表!$F$4,""))))))</f>
        <v>0</v>
      </c>
      <c r="N18" s="12"/>
      <c r="O18" s="11">
        <f>IF(N18="",0,IF(N18="優勝",[2]点数換算表!$B$5,IF(N18="準優勝",[2]点数換算表!$C$5,IF(N18="ベスト4",[2]点数換算表!$D$5,IF(N18="ベスト8",[2]点数換算表!$E$5,IF(N18="ベスト16",[2]点数換算表!$F$5,IF(N18="ベスト32",[2]点数換算表!$G$5,"")))))))</f>
        <v>0</v>
      </c>
      <c r="P18" s="12" t="s">
        <v>135</v>
      </c>
      <c r="Q18" s="11">
        <f>IF(P18="",0,IF(P18="優勝",[2]点数換算表!$B$6,IF(P18="準優勝",[2]点数換算表!$C$6,IF(P18="ベスト4",[2]点数換算表!$D$6,IF(P18="ベスト8",[2]点数換算表!$E$6,IF(P18="ベスト16",[2]点数換算表!$F$6,IF(P18="ベスト32",[2]点数換算表!$G$6,"")))))))</f>
        <v>100</v>
      </c>
      <c r="R18" s="12"/>
      <c r="S18" s="11">
        <f>IF(R18="",0,IF(R18="優勝",[2]点数換算表!$B$7,IF(R18="準優勝",[2]点数換算表!$C$7,IF(R18="ベスト4",[2]点数換算表!$D$7,IF(R18="ベスト8",[2]点数換算表!$E$7,[2]点数換算表!$F$7)))))</f>
        <v>0</v>
      </c>
      <c r="T18" s="12"/>
      <c r="U18" s="11">
        <f>IF(T18="",0,IF(T18="優勝",[2]点数換算表!$B$8,IF(T18="準優勝",[2]点数換算表!$C$8,IF(T18="ベスト4",[2]点数換算表!$D$8,IF(T18="ベスト8",[2]点数換算表!$E$8,[2]点数換算表!$F$8)))))</f>
        <v>0</v>
      </c>
      <c r="V18" s="12"/>
      <c r="W18" s="23">
        <f>IF(V18="",0,IF(V18="優勝",[2]点数換算表!$B$13,IF(V18="準優勝",[2]点数換算表!$C$13,IF(V18="ベスト4",[2]点数換算表!$D$13,[2]点数換算表!$E$13))))</f>
        <v>0</v>
      </c>
      <c r="X18" s="12"/>
      <c r="Y18" s="11">
        <f>IF(X18="",0,IF(X18="優勝",[2]点数換算表!$B$14,IF(X18="準優勝",[2]点数換算表!$C$14,IF(X18="ベスト4",[2]点数換算表!$D$14,[2]点数換算表!$E$14))))</f>
        <v>0</v>
      </c>
      <c r="Z18" s="12"/>
      <c r="AA18" s="11">
        <f>IF(Z18="",0,IF(Z18="優勝",[2]点数換算表!$B$15,IF(Z18="準優勝",[2]点数換算表!$C$15,IF(Z18="ベスト4",[2]点数換算表!$D$15,IF(Z18="ベスト8",[2]点数換算表!$E$15,IF(Z18="ベスト16",[2]点数換算表!$F$15,""))))))</f>
        <v>0</v>
      </c>
      <c r="AB18" s="12"/>
      <c r="AC18" s="11">
        <f>IF(AB18="",0,IF(AB18="優勝",[2]点数換算表!$B$16,IF(AB18="準優勝",[2]点数換算表!$C$16,IF(AB18="ベスト4",[2]点数換算表!$D$16,IF(AB18="ベスト8",[2]点数換算表!$E$16,IF(AB18="ベスト16",[2]点数換算表!$F$16,IF(AB18="ベスト32",[2]点数換算表!$G$16,"")))))))</f>
        <v>0</v>
      </c>
      <c r="AD18" s="12"/>
      <c r="AE18" s="11">
        <f>IF(AD18="",0,IF(AD18="優勝",[2]点数換算表!$B$17,IF(AD18="準優勝",[2]点数換算表!$C$17,IF(AD18="ベスト4",[2]点数換算表!$D$17,IF(AD18="ベスト8",[2]点数換算表!$E$17,IF(AD18="ベスト16",[2]点数換算表!$F$17,IF(AD18="ベスト32",[2]点数換算表!$G$17,"")))))))</f>
        <v>0</v>
      </c>
      <c r="AF18" s="12"/>
      <c r="AG18" s="11">
        <f>IF(AF18="",0,IF(AF18="優勝",[2]点数換算表!$B$18,IF(AF18="準優勝",[2]点数換算表!$C$18,IF(AF18="ベスト4",[2]点数換算表!$D$18,IF(AF18="ベスト8",[2]点数換算表!$E$18,[2]点数換算表!$F$18)))))</f>
        <v>0</v>
      </c>
      <c r="AH18" s="12"/>
      <c r="AI18" s="11">
        <f>IF(AH18="",0,IF(AH18="優勝",[2]点数換算表!$B$19,IF(AH18="準優勝",[2]点数換算表!$C$19,IF(AH18="ベスト4",[2]点数換算表!$D$19,IF(AH18="ベスト8",[2]点数換算表!$E$19,[2]点数換算表!$F$19)))))</f>
        <v>0</v>
      </c>
      <c r="AJ18" s="13">
        <f t="shared" si="1"/>
        <v>72</v>
      </c>
      <c r="AK18" s="15"/>
      <c r="AL18" s="13">
        <f>IF(AK18="",0,IF(AK18="優勝",[9]現行XD用点数換算表!$B$16,IF(AK18="準優勝",[9]現行XD用点数換算表!$C$16,IF(AK18="ベスト4",[9]現行XD用点数換算表!$D$16,IF(AK18="ベスト8",[9]現行XD用点数換算表!$E$16,IF(AK18="ベスト16",[9]現行XD用点数換算表!$F$16,IF(AK18="ベスト32",[9]現行XD用点数換算表!$G$16,"")))))))</f>
        <v>0</v>
      </c>
      <c r="AM18" s="15" t="s">
        <v>7</v>
      </c>
      <c r="AN18" s="13">
        <f>IF(AM18="",0,IF(AM18="優勝",[9]現行XD用点数換算表!$B$17,IF(AM18="準優勝",[9]現行XD用点数換算表!$C$17,IF(AM18="ベスト4",[9]現行XD用点数換算表!$D$17,IF(AM18="ベスト8",[9]現行XD用点数換算表!$E$17,IF(AM18="ベスト16",[9]現行XD用点数換算表!$F$17,IF(AM18="ベスト32",[9]現行XD用点数換算表!$G$17,"")))))))</f>
        <v>72</v>
      </c>
    </row>
    <row r="19" spans="1:40">
      <c r="A19" s="13">
        <v>16</v>
      </c>
      <c r="B19" s="15" t="s">
        <v>837</v>
      </c>
      <c r="C19" s="15" t="s">
        <v>140</v>
      </c>
      <c r="D19" s="15">
        <v>2</v>
      </c>
      <c r="E19" s="16" t="s">
        <v>177</v>
      </c>
      <c r="F19" s="26" t="s">
        <v>539</v>
      </c>
      <c r="G19" s="11">
        <f t="shared" si="0"/>
        <v>160</v>
      </c>
      <c r="H19" s="12"/>
      <c r="I19" s="23">
        <f>IF(H19="",0,IF(H19="優勝",[2]点数換算表!$B$2,IF(H19="準優勝",[2]点数換算表!$C$2,IF(H19="ベスト4",[2]点数換算表!$D$2,[2]点数換算表!$E$2))))</f>
        <v>0</v>
      </c>
      <c r="J19" s="12"/>
      <c r="K19" s="11">
        <f>IF(J19="",0,IF(J19="優勝",[2]点数換算表!$B$3,IF(J19="準優勝",[2]点数換算表!$C$3,IF(J19="ベスト4",[2]点数換算表!$D$3,[2]点数換算表!$E$3))))</f>
        <v>0</v>
      </c>
      <c r="L19" s="12"/>
      <c r="M19" s="11">
        <f>IF(L19="",0,IF(L19="優勝",[2]点数換算表!$B$4,IF(L19="準優勝",[2]点数換算表!$C$4,IF(L19="ベスト4",[2]点数換算表!$D$4,IF(L19="ベスト8",[2]点数換算表!$E$4,IF(L19="ベスト16",[2]点数換算表!$F$4,""))))))</f>
        <v>0</v>
      </c>
      <c r="N19" s="12"/>
      <c r="O19" s="11">
        <f>IF(N19="",0,IF(N19="優勝",[2]点数換算表!$B$5,IF(N19="準優勝",[2]点数換算表!$C$5,IF(N19="ベスト4",[2]点数換算表!$D$5,IF(N19="ベスト8",[2]点数換算表!$E$5,IF(N19="ベスト16",[2]点数換算表!$F$5,IF(N19="ベスト32",[2]点数換算表!$G$5,"")))))))</f>
        <v>0</v>
      </c>
      <c r="P19" s="12"/>
      <c r="Q19" s="11">
        <f>IF(P19="",0,IF(P19="優勝",[2]点数換算表!$B$6,IF(P19="準優勝",[2]点数換算表!$C$6,IF(P19="ベスト4",[2]点数換算表!$D$6,IF(P19="ベスト8",[2]点数換算表!$E$6,IF(P19="ベスト16",[2]点数換算表!$F$6,IF(P19="ベスト32",[2]点数換算表!$G$6,"")))))))</f>
        <v>0</v>
      </c>
      <c r="R19" s="12"/>
      <c r="S19" s="11">
        <f>IF(R19="",0,IF(R19="優勝",[2]点数換算表!$B$7,IF(R19="準優勝",[2]点数換算表!$C$7,IF(R19="ベスト4",[2]点数換算表!$D$7,IF(R19="ベスト8",[2]点数換算表!$E$7,[2]点数換算表!$F$7)))))</f>
        <v>0</v>
      </c>
      <c r="T19" s="12"/>
      <c r="U19" s="11">
        <f>IF(T19="",0,IF(T19="優勝",[2]点数換算表!$B$8,IF(T19="準優勝",[2]点数換算表!$C$8,IF(T19="ベスト4",[2]点数換算表!$D$8,IF(T19="ベスト8",[2]点数換算表!$E$8,[2]点数換算表!$F$8)))))</f>
        <v>0</v>
      </c>
      <c r="V19" s="12"/>
      <c r="W19" s="23">
        <f>IF(V19="",0,IF(V19="優勝",[2]点数換算表!$B$13,IF(V19="準優勝",[2]点数換算表!$C$13,IF(V19="ベスト4",[2]点数換算表!$D$13,[2]点数換算表!$E$13))))</f>
        <v>0</v>
      </c>
      <c r="X19" s="12"/>
      <c r="Y19" s="11">
        <f>IF(X19="",0,IF(X19="優勝",[2]点数換算表!$B$14,IF(X19="準優勝",[2]点数換算表!$C$14,IF(X19="ベスト4",[2]点数換算表!$D$14,[2]点数換算表!$E$14))))</f>
        <v>0</v>
      </c>
      <c r="Z19" s="12"/>
      <c r="AA19" s="11">
        <f>IF(Z19="",0,IF(Z19="優勝",[2]点数換算表!$B$15,IF(Z19="準優勝",[2]点数換算表!$C$15,IF(Z19="ベスト4",[2]点数換算表!$D$15,IF(Z19="ベスト8",[2]点数換算表!$E$15,IF(Z19="ベスト16",[2]点数換算表!$F$15,""))))))</f>
        <v>0</v>
      </c>
      <c r="AB19" s="12"/>
      <c r="AC19" s="11">
        <f>IF(AB19="",0,IF(AB19="優勝",[2]点数換算表!$B$16,IF(AB19="準優勝",[2]点数換算表!$C$16,IF(AB19="ベスト4",[2]点数換算表!$D$16,IF(AB19="ベスト8",[2]点数換算表!$E$16,IF(AB19="ベスト16",[2]点数換算表!$F$16,IF(AB19="ベスト32",[2]点数換算表!$G$16,"")))))))</f>
        <v>0</v>
      </c>
      <c r="AD19" s="12" t="s">
        <v>7</v>
      </c>
      <c r="AE19" s="11">
        <f>IF(AD19="",0,IF(AD19="優勝",[2]点数換算表!$B$17,IF(AD19="準優勝",[2]点数換算表!$C$17,IF(AD19="ベスト4",[2]点数換算表!$D$17,IF(AD19="ベスト8",[2]点数換算表!$E$17,IF(AD19="ベスト16",[2]点数換算表!$F$17,IF(AD19="ベスト32",[2]点数換算表!$G$17,"")))))))</f>
        <v>160</v>
      </c>
      <c r="AF19" s="12"/>
      <c r="AG19" s="11">
        <f>IF(AF19="",0,IF(AF19="優勝",[2]点数換算表!$B$18,IF(AF19="準優勝",[2]点数換算表!$C$18,IF(AF19="ベスト4",[2]点数換算表!$D$18,IF(AF19="ベスト8",[2]点数換算表!$E$18,[2]点数換算表!$F$18)))))</f>
        <v>0</v>
      </c>
      <c r="AH19" s="12"/>
      <c r="AI19" s="11">
        <f>IF(AH19="",0,IF(AH19="優勝",[2]点数換算表!$B$19,IF(AH19="準優勝",[2]点数換算表!$C$19,IF(AH19="ベスト4",[2]点数換算表!$D$19,IF(AH19="ベスト8",[2]点数換算表!$E$19,[2]点数換算表!$F$19)))))</f>
        <v>0</v>
      </c>
      <c r="AJ19" s="13">
        <f t="shared" si="1"/>
        <v>0</v>
      </c>
      <c r="AK19" s="15"/>
      <c r="AL19" s="13">
        <f>IF(AK19="",0,IF(AK19="優勝",[10]現行XD用点数換算表!$B$16,IF(AK19="準優勝",[10]現行XD用点数換算表!$C$16,IF(AK19="ベスト4",[10]現行XD用点数換算表!$D$16,IF(AK19="ベスト8",[10]現行XD用点数換算表!$E$16,IF(AK19="ベスト16",[10]現行XD用点数換算表!$F$16,IF(AK19="ベスト32",[10]現行XD用点数換算表!$G$16,"")))))))</f>
        <v>0</v>
      </c>
      <c r="AM19" s="15"/>
      <c r="AN19" s="13">
        <f>IF(AM19="",0,IF(AM19="優勝",[10]現行XD用点数換算表!$B$17,IF(AM19="準優勝",[10]現行XD用点数換算表!$C$17,IF(AM19="ベスト4",[10]現行XD用点数換算表!$D$17,IF(AM19="ベスト8",[10]現行XD用点数換算表!$E$17,IF(AM19="ベスト16",[10]現行XD用点数換算表!$F$17,IF(AM19="ベスト32",[10]現行XD用点数換算表!$G$17,"")))))))</f>
        <v>0</v>
      </c>
    </row>
    <row r="20" spans="1:40">
      <c r="A20" s="13">
        <v>17</v>
      </c>
      <c r="B20" s="15" t="s">
        <v>198</v>
      </c>
      <c r="C20" s="15" t="s">
        <v>178</v>
      </c>
      <c r="D20" s="15">
        <v>2</v>
      </c>
      <c r="E20" s="52" t="s">
        <v>792</v>
      </c>
      <c r="F20" s="53" t="s">
        <v>793</v>
      </c>
      <c r="G20" s="11">
        <f t="shared" si="0"/>
        <v>144</v>
      </c>
      <c r="H20" s="12"/>
      <c r="I20" s="23">
        <f>IF(H20="",0,IF(H20="優勝",[2]点数換算表!$B$2,IF(H20="準優勝",[2]点数換算表!$C$2,IF(H20="ベスト4",[2]点数換算表!$D$2,[2]点数換算表!$E$2))))</f>
        <v>0</v>
      </c>
      <c r="J20" s="12"/>
      <c r="K20" s="11">
        <f>IF(J20="",0,IF(J20="優勝",[2]点数換算表!$B$3,IF(J20="準優勝",[2]点数換算表!$C$3,IF(J20="ベスト4",[2]点数換算表!$D$3,[2]点数換算表!$E$3))))</f>
        <v>0</v>
      </c>
      <c r="L20" s="12"/>
      <c r="M20" s="11">
        <f>IF(L20="",0,IF(L20="優勝",[2]点数換算表!$B$4,IF(L20="準優勝",[2]点数換算表!$C$4,IF(L20="ベスト4",[2]点数換算表!$D$4,IF(L20="ベスト8",[2]点数換算表!$E$4,IF(L20="ベスト16",[2]点数換算表!$F$4,""))))))</f>
        <v>0</v>
      </c>
      <c r="N20" s="12"/>
      <c r="O20" s="11">
        <f>IF(N20="",0,IF(N20="優勝",[2]点数換算表!$B$5,IF(N20="準優勝",[2]点数換算表!$C$5,IF(N20="ベスト4",[2]点数換算表!$D$5,IF(N20="ベスト8",[2]点数換算表!$E$5,IF(N20="ベスト16",[2]点数換算表!$F$5,IF(N20="ベスト32",[2]点数換算表!$G$5,"")))))))</f>
        <v>0</v>
      </c>
      <c r="P20" s="12"/>
      <c r="Q20" s="11">
        <f>IF(P20="",0,IF(P20="優勝",[2]点数換算表!$B$6,IF(P20="準優勝",[2]点数換算表!$C$6,IF(P20="ベスト4",[2]点数換算表!$D$6,IF(P20="ベスト8",[2]点数換算表!$E$6,IF(P20="ベスト16",[2]点数換算表!$F$6,IF(P20="ベスト32",[2]点数換算表!$G$6,"")))))))</f>
        <v>0</v>
      </c>
      <c r="R20" s="12"/>
      <c r="S20" s="11">
        <f>IF(R20="",0,IF(R20="優勝",[2]点数換算表!$B$7,IF(R20="準優勝",[2]点数換算表!$C$7,IF(R20="ベスト4",[2]点数換算表!$D$7,IF(R20="ベスト8",[2]点数換算表!$E$7,[2]点数換算表!$F$7)))))</f>
        <v>0</v>
      </c>
      <c r="T20" s="12"/>
      <c r="U20" s="11">
        <f>IF(T20="",0,IF(T20="優勝",[2]点数換算表!$B$8,IF(T20="準優勝",[2]点数換算表!$C$8,IF(T20="ベスト4",[2]点数換算表!$D$8,IF(T20="ベスト8",[2]点数換算表!$E$8,[2]点数換算表!$F$8)))))</f>
        <v>0</v>
      </c>
      <c r="V20" s="12"/>
      <c r="W20" s="23">
        <f>IF(V20="",0,IF(V20="優勝",[2]点数換算表!$B$13,IF(V20="準優勝",[2]点数換算表!$C$13,IF(V20="ベスト4",[2]点数換算表!$D$13,[2]点数換算表!$E$13))))</f>
        <v>0</v>
      </c>
      <c r="X20" s="12"/>
      <c r="Y20" s="11">
        <f>IF(X20="",0,IF(X20="優勝",[2]点数換算表!$B$14,IF(X20="準優勝",[2]点数換算表!$C$14,IF(X20="ベスト4",[2]点数換算表!$D$14,[2]点数換算表!$E$14))))</f>
        <v>0</v>
      </c>
      <c r="Z20" s="12"/>
      <c r="AA20" s="11">
        <f>IF(Z20="",0,IF(Z20="優勝",[2]点数換算表!$B$15,IF(Z20="準優勝",[2]点数換算表!$C$15,IF(Z20="ベスト4",[2]点数換算表!$D$15,IF(Z20="ベスト8",[2]点数換算表!$E$15,IF(Z20="ベスト16",[2]点数換算表!$F$15,""))))))</f>
        <v>0</v>
      </c>
      <c r="AB20" s="12"/>
      <c r="AC20" s="11">
        <f>IF(AB20="",0,IF(AB20="優勝",[2]点数換算表!$B$16,IF(AB20="準優勝",[2]点数換算表!$C$16,IF(AB20="ベスト4",[2]点数換算表!$D$16,IF(AB20="ベスト8",[2]点数換算表!$E$16,IF(AB20="ベスト16",[2]点数換算表!$F$16,IF(AB20="ベスト32",[2]点数換算表!$G$16,"")))))))</f>
        <v>0</v>
      </c>
      <c r="AD20" s="12" t="s">
        <v>135</v>
      </c>
      <c r="AE20" s="11">
        <f>IF(AD20="",0,IF(AD20="優勝",[2]点数換算表!$B$17,IF(AD20="準優勝",[2]点数換算表!$C$17,IF(AD20="ベスト4",[2]点数換算表!$D$17,IF(AD20="ベスト8",[2]点数換算表!$E$17,IF(AD20="ベスト16",[2]点数換算表!$F$17,IF(AD20="ベスト32",[2]点数換算表!$G$17,"")))))))</f>
        <v>80</v>
      </c>
      <c r="AF20" s="12"/>
      <c r="AG20" s="11">
        <f>IF(AF20="",0,IF(AF20="優勝",[2]点数換算表!$B$18,IF(AF20="準優勝",[2]点数換算表!$C$18,IF(AF20="ベスト4",[2]点数換算表!$D$18,IF(AF20="ベスト8",[2]点数換算表!$E$18,[2]点数換算表!$F$18)))))</f>
        <v>0</v>
      </c>
      <c r="AH20" s="12"/>
      <c r="AI20" s="11">
        <f>IF(AH20="",0,IF(AH20="優勝",[2]点数換算表!$B$19,IF(AH20="準優勝",[2]点数換算表!$C$19,IF(AH20="ベスト4",[2]点数換算表!$D$19,IF(AH20="ベスト8",[2]点数換算表!$E$19,[2]点数換算表!$F$19)))))</f>
        <v>0</v>
      </c>
      <c r="AJ20" s="13">
        <f t="shared" si="1"/>
        <v>64</v>
      </c>
      <c r="AK20" s="15" t="s">
        <v>9</v>
      </c>
      <c r="AL20" s="13">
        <f>IF(AK20="",0,IF(AK20="優勝",[9]現行XD用点数換算表!$B$16,IF(AK20="準優勝",[9]現行XD用点数換算表!$C$16,IF(AK20="ベスト4",[9]現行XD用点数換算表!$D$16,IF(AK20="ベスト8",[9]現行XD用点数換算表!$E$16,IF(AK20="ベスト16",[9]現行XD用点数換算表!$F$16,IF(AK20="ベスト32",[9]現行XD用点数換算表!$G$16,"")))))))</f>
        <v>64</v>
      </c>
      <c r="AM20" s="15"/>
      <c r="AN20" s="13">
        <f>IF(AM20="",0,IF(AM20="優勝",[9]現行XD用点数換算表!$B$17,IF(AM20="準優勝",[9]現行XD用点数換算表!$C$17,IF(AM20="ベスト4",[9]現行XD用点数換算表!$D$17,IF(AM20="ベスト8",[9]現行XD用点数換算表!$E$17,IF(AM20="ベスト16",[9]現行XD用点数換算表!$F$17,IF(AM20="ベスト32",[9]現行XD用点数換算表!$G$17,"")))))))</f>
        <v>0</v>
      </c>
    </row>
    <row r="21" spans="1:40">
      <c r="A21" s="13">
        <v>18</v>
      </c>
      <c r="B21" s="15" t="s">
        <v>237</v>
      </c>
      <c r="C21" s="15" t="s">
        <v>181</v>
      </c>
      <c r="D21" s="15">
        <v>3</v>
      </c>
      <c r="E21" s="52" t="s">
        <v>792</v>
      </c>
      <c r="F21" s="53" t="s">
        <v>793</v>
      </c>
      <c r="G21" s="11">
        <f t="shared" si="0"/>
        <v>124</v>
      </c>
      <c r="H21" s="12"/>
      <c r="I21" s="23">
        <f>IF(H21="",0,IF(H21="優勝",[2]点数換算表!$B$2,IF(H21="準優勝",[2]点数換算表!$C$2,IF(H21="ベスト4",[2]点数換算表!$D$2,[2]点数換算表!$E$2))))</f>
        <v>0</v>
      </c>
      <c r="J21" s="12"/>
      <c r="K21" s="11">
        <f>IF(J21="",0,IF(J21="優勝",[2]点数換算表!$B$3,IF(J21="準優勝",[2]点数換算表!$C$3,IF(J21="ベスト4",[2]点数換算表!$D$3,[2]点数換算表!$E$3))))</f>
        <v>0</v>
      </c>
      <c r="L21" s="12"/>
      <c r="M21" s="11">
        <f>IF(L21="",0,IF(L21="優勝",[2]点数換算表!$B$4,IF(L21="準優勝",[2]点数換算表!$C$4,IF(L21="ベスト4",[2]点数換算表!$D$4,IF(L21="ベスト8",[2]点数換算表!$E$4,IF(L21="ベスト16",[2]点数換算表!$F$4,""))))))</f>
        <v>0</v>
      </c>
      <c r="N21" s="12"/>
      <c r="O21" s="11">
        <f>IF(N21="",0,IF(N21="優勝",[2]点数換算表!$B$5,IF(N21="準優勝",[2]点数換算表!$C$5,IF(N21="ベスト4",[2]点数換算表!$D$5,IF(N21="ベスト8",[2]点数換算表!$E$5,IF(N21="ベスト16",[2]点数換算表!$F$5,IF(N21="ベスト32",[2]点数換算表!$G$5,"")))))))</f>
        <v>0</v>
      </c>
      <c r="P21" s="12" t="s">
        <v>135</v>
      </c>
      <c r="Q21" s="11">
        <f>IF(P21="",0,IF(P21="優勝",[2]点数換算表!$B$6,IF(P21="準優勝",[2]点数換算表!$C$6,IF(P21="ベスト4",[2]点数換算表!$D$6,IF(P21="ベスト8",[2]点数換算表!$E$6,IF(P21="ベスト16",[2]点数換算表!$F$6,IF(P21="ベスト32",[2]点数換算表!$G$6,"")))))))</f>
        <v>100</v>
      </c>
      <c r="R21" s="12"/>
      <c r="S21" s="11">
        <f>IF(R21="",0,IF(R21="優勝",[2]点数換算表!$B$7,IF(R21="準優勝",[2]点数換算表!$C$7,IF(R21="ベスト4",[2]点数換算表!$D$7,IF(R21="ベスト8",[2]点数換算表!$E$7,[2]点数換算表!$F$7)))))</f>
        <v>0</v>
      </c>
      <c r="T21" s="12"/>
      <c r="U21" s="11">
        <f>IF(T21="",0,IF(T21="優勝",[2]点数換算表!$B$8,IF(T21="準優勝",[2]点数換算表!$C$8,IF(T21="ベスト4",[2]点数換算表!$D$8,IF(T21="ベスト8",[2]点数換算表!$E$8,[2]点数換算表!$F$8)))))</f>
        <v>0</v>
      </c>
      <c r="V21" s="12"/>
      <c r="W21" s="23">
        <f>IF(V21="",0,IF(V21="優勝",[2]点数換算表!$B$13,IF(V21="準優勝",[2]点数換算表!$C$13,IF(V21="ベスト4",[2]点数換算表!$D$13,[2]点数換算表!$E$13))))</f>
        <v>0</v>
      </c>
      <c r="X21" s="12"/>
      <c r="Y21" s="11">
        <f>IF(X21="",0,IF(X21="優勝",[2]点数換算表!$B$14,IF(X21="準優勝",[2]点数換算表!$C$14,IF(X21="ベスト4",[2]点数換算表!$D$14,[2]点数換算表!$E$14))))</f>
        <v>0</v>
      </c>
      <c r="Z21" s="12"/>
      <c r="AA21" s="11">
        <f>IF(Z21="",0,IF(Z21="優勝",[2]点数換算表!$B$15,IF(Z21="準優勝",[2]点数換算表!$C$15,IF(Z21="ベスト4",[2]点数換算表!$D$15,IF(Z21="ベスト8",[2]点数換算表!$E$15,IF(Z21="ベスト16",[2]点数換算表!$F$15,""))))))</f>
        <v>0</v>
      </c>
      <c r="AB21" s="12"/>
      <c r="AC21" s="11">
        <f>IF(AB21="",0,IF(AB21="優勝",[2]点数換算表!$B$16,IF(AB21="準優勝",[2]点数換算表!$C$16,IF(AB21="ベスト4",[2]点数換算表!$D$16,IF(AB21="ベスト8",[2]点数換算表!$E$16,IF(AB21="ベスト16",[2]点数換算表!$F$16,IF(AB21="ベスト32",[2]点数換算表!$G$16,"")))))))</f>
        <v>0</v>
      </c>
      <c r="AD21" s="12"/>
      <c r="AE21" s="11">
        <f>IF(AD21="",0,IF(AD21="優勝",[2]点数換算表!$B$17,IF(AD21="準優勝",[2]点数換算表!$C$17,IF(AD21="ベスト4",[2]点数換算表!$D$17,IF(AD21="ベスト8",[2]点数換算表!$E$17,IF(AD21="ベスト16",[2]点数換算表!$F$17,IF(AD21="ベスト32",[2]点数換算表!$G$17,"")))))))</f>
        <v>0</v>
      </c>
      <c r="AF21" s="12"/>
      <c r="AG21" s="11">
        <f>IF(AF21="",0,IF(AF21="優勝",[2]点数換算表!$B$18,IF(AF21="準優勝",[2]点数換算表!$C$18,IF(AF21="ベスト4",[2]点数換算表!$D$18,IF(AF21="ベスト8",[2]点数換算表!$E$18,[2]点数換算表!$F$18)))))</f>
        <v>0</v>
      </c>
      <c r="AH21" s="12"/>
      <c r="AI21" s="11">
        <f>IF(AH21="",0,IF(AH21="優勝",[2]点数換算表!$B$19,IF(AH21="準優勝",[2]点数換算表!$C$19,IF(AH21="ベスト4",[2]点数換算表!$D$19,IF(AH21="ベスト8",[2]点数換算表!$E$19,[2]点数換算表!$F$19)))))</f>
        <v>0</v>
      </c>
      <c r="AJ21" s="13">
        <f t="shared" si="1"/>
        <v>24</v>
      </c>
      <c r="AK21" s="15"/>
      <c r="AL21" s="13">
        <f>IF(AK21="",0,IF(AK21="優勝",[9]現行XD用点数換算表!$B$16,IF(AK21="準優勝",[9]現行XD用点数換算表!$C$16,IF(AK21="ベスト4",[9]現行XD用点数換算表!$D$16,IF(AK21="ベスト8",[9]現行XD用点数換算表!$E$16,IF(AK21="ベスト16",[9]現行XD用点数換算表!$F$16,IF(AK21="ベスト32",[9]現行XD用点数換算表!$G$16,"")))))))</f>
        <v>0</v>
      </c>
      <c r="AM21" s="15" t="s">
        <v>135</v>
      </c>
      <c r="AN21" s="13">
        <f>IF(AM21="",0,IF(AM21="優勝",[9]現行XD用点数換算表!$B$17,IF(AM21="準優勝",[9]現行XD用点数換算表!$C$17,IF(AM21="ベスト4",[9]現行XD用点数換算表!$D$17,IF(AM21="ベスト8",[9]現行XD用点数換算表!$E$17,IF(AM21="ベスト16",[9]現行XD用点数換算表!$F$17,IF(AM21="ベスト32",[9]現行XD用点数換算表!$G$17,"")))))))</f>
        <v>24</v>
      </c>
    </row>
    <row r="22" spans="1:40">
      <c r="A22" s="13">
        <v>19</v>
      </c>
      <c r="B22" s="12" t="s">
        <v>850</v>
      </c>
      <c r="C22" s="12" t="s">
        <v>703</v>
      </c>
      <c r="D22" s="12">
        <v>1</v>
      </c>
      <c r="E22" s="52" t="s">
        <v>792</v>
      </c>
      <c r="F22" s="55" t="s">
        <v>540</v>
      </c>
      <c r="G22" s="11">
        <f t="shared" ref="G22:G41" si="2">MAX(I22,K22)+SUM(M22:U22)+MAX(W22,Y22)+SUM(AA22:AI22)+AJ22</f>
        <v>116</v>
      </c>
      <c r="H22" s="12"/>
      <c r="I22" s="23">
        <f>IF(H22="",0,IF(H22="優勝",[2]点数換算表!$B$2,IF(H22="準優勝",[2]点数換算表!$C$2,IF(H22="ベスト4",[2]点数換算表!$D$2,[2]点数換算表!$E$2))))</f>
        <v>0</v>
      </c>
      <c r="J22" s="12"/>
      <c r="K22" s="11">
        <f>IF(J22="",0,IF(J22="優勝",[2]点数換算表!$B$3,IF(J22="準優勝",[2]点数換算表!$C$3,IF(J22="ベスト4",[2]点数換算表!$D$3,[2]点数換算表!$E$3))))</f>
        <v>0</v>
      </c>
      <c r="L22" s="12"/>
      <c r="M22" s="11">
        <f>IF(L22="",0,IF(L22="優勝",[2]点数換算表!$B$4,IF(L22="準優勝",[2]点数換算表!$C$4,IF(L22="ベスト4",[2]点数換算表!$D$4,IF(L22="ベスト8",[2]点数換算表!$E$4,IF(L22="ベスト16",[2]点数換算表!$F$4,""))))))</f>
        <v>0</v>
      </c>
      <c r="N22" s="12"/>
      <c r="O22" s="11">
        <f>IF(N22="",0,IF(N22="優勝",[2]点数換算表!$B$5,IF(N22="準優勝",[2]点数換算表!$C$5,IF(N22="ベスト4",[2]点数換算表!$D$5,IF(N22="ベスト8",[2]点数換算表!$E$5,IF(N22="ベスト16",[2]点数換算表!$F$5,IF(N22="ベスト32",[2]点数換算表!$G$5,"")))))))</f>
        <v>0</v>
      </c>
      <c r="P22" s="12" t="s">
        <v>135</v>
      </c>
      <c r="Q22" s="11">
        <f>IF(P22="",0,IF(P22="優勝",[2]点数換算表!$B$6,IF(P22="準優勝",[2]点数換算表!$C$6,IF(P22="ベスト4",[2]点数換算表!$D$6,IF(P22="ベスト8",[2]点数換算表!$E$6,IF(P22="ベスト16",[2]点数換算表!$F$6,IF(P22="ベスト32",[2]点数換算表!$G$6,"")))))))</f>
        <v>100</v>
      </c>
      <c r="R22" s="12"/>
      <c r="S22" s="11">
        <f>IF(R22="",0,IF(R22="優勝",[2]点数換算表!$B$7,IF(R22="準優勝",[2]点数換算表!$C$7,IF(R22="ベスト4",[2]点数換算表!$D$7,IF(R22="ベスト8",[2]点数換算表!$E$7,[2]点数換算表!$F$7)))))</f>
        <v>0</v>
      </c>
      <c r="T22" s="12"/>
      <c r="U22" s="11">
        <f>IF(T22="",0,IF(T22="優勝",[2]点数換算表!$B$8,IF(T22="準優勝",[2]点数換算表!$C$8,IF(T22="ベスト4",[2]点数換算表!$D$8,IF(T22="ベスト8",[2]点数換算表!$E$8,[2]点数換算表!$F$8)))))</f>
        <v>0</v>
      </c>
      <c r="V22" s="12" t="s">
        <v>9</v>
      </c>
      <c r="W22" s="23">
        <f>IF(V22="",0,IF(V22="優勝",[2]点数換算表!$B$13,IF(V22="準優勝",[2]点数換算表!$C$13,IF(V22="ベスト4",[2]点数換算表!$D$13,[2]点数換算表!$E$13))))</f>
        <v>16</v>
      </c>
      <c r="X22" s="12"/>
      <c r="Y22" s="11">
        <f>IF(X22="",0,IF(X22="優勝",[2]点数換算表!$B$14,IF(X22="準優勝",[2]点数換算表!$C$14,IF(X22="ベスト4",[2]点数換算表!$D$14,[2]点数換算表!$E$14))))</f>
        <v>0</v>
      </c>
      <c r="Z22" s="12"/>
      <c r="AA22" s="11">
        <f>IF(Z22="",0,IF(Z22="優勝",[2]点数換算表!$B$15,IF(Z22="準優勝",[2]点数換算表!$C$15,IF(Z22="ベスト4",[2]点数換算表!$D$15,IF(Z22="ベスト8",[2]点数換算表!$E$15,IF(Z22="ベスト16",[2]点数換算表!$F$15,""))))))</f>
        <v>0</v>
      </c>
      <c r="AB22" s="12"/>
      <c r="AC22" s="11">
        <f>IF(AB22="",0,IF(AB22="優勝",[2]点数換算表!$B$16,IF(AB22="準優勝",[2]点数換算表!$C$16,IF(AB22="ベスト4",[2]点数換算表!$D$16,IF(AB22="ベスト8",[2]点数換算表!$E$16,IF(AB22="ベスト16",[2]点数換算表!$F$16,IF(AB22="ベスト32",[2]点数換算表!$G$16,"")))))))</f>
        <v>0</v>
      </c>
      <c r="AD22" s="12"/>
      <c r="AE22" s="11">
        <f>IF(AD22="",0,IF(AD22="優勝",[2]点数換算表!$B$17,IF(AD22="準優勝",[2]点数換算表!$C$17,IF(AD22="ベスト4",[2]点数換算表!$D$17,IF(AD22="ベスト8",[2]点数換算表!$E$17,IF(AD22="ベスト16",[2]点数換算表!$F$17,IF(AD22="ベスト32",[2]点数換算表!$G$17,"")))))))</f>
        <v>0</v>
      </c>
      <c r="AF22" s="12"/>
      <c r="AG22" s="11">
        <f>IF(AF22="",0,IF(AF22="優勝",[2]点数換算表!$B$18,IF(AF22="準優勝",[2]点数換算表!$C$18,IF(AF22="ベスト4",[2]点数換算表!$D$18,IF(AF22="ベスト8",[2]点数換算表!$E$18,[2]点数換算表!$F$18)))))</f>
        <v>0</v>
      </c>
      <c r="AH22" s="12"/>
      <c r="AI22" s="11">
        <f>IF(AH22="",0,IF(AH22="優勝",[2]点数換算表!$B$19,IF(AH22="準優勝",[2]点数換算表!$C$19,IF(AH22="ベスト4",[2]点数換算表!$D$19,IF(AH22="ベスト8",[2]点数換算表!$E$19,[2]点数換算表!$F$19)))))</f>
        <v>0</v>
      </c>
      <c r="AJ22" s="13">
        <f t="shared" ref="AJ22:AJ40" si="3">SUM(AK22:AN22)</f>
        <v>0</v>
      </c>
      <c r="AK22" s="12"/>
      <c r="AL22" s="11">
        <f>IF(AK22="",0,IF(AK22="優勝",[9]現行XD用点数換算表!$B$16,IF(AK22="準優勝",[9]現行XD用点数換算表!$C$16,IF(AK22="ベスト4",[9]現行XD用点数換算表!$D$16,IF(AK22="ベスト8",[9]現行XD用点数換算表!$E$16,IF(AK22="ベスト16",[9]現行XD用点数換算表!$F$16,IF(AK22="ベスト32",[9]現行XD用点数換算表!$G$16,"")))))))</f>
        <v>0</v>
      </c>
      <c r="AM22" s="12"/>
      <c r="AN22" s="11">
        <f>IF(AM22="",0,IF(AM22="優勝",[9]現行XD用点数換算表!$B$17,IF(AM22="準優勝",[9]現行XD用点数換算表!$C$17,IF(AM22="ベスト4",[9]現行XD用点数換算表!$D$17,IF(AM22="ベスト8",[9]現行XD用点数換算表!$E$17,IF(AM22="ベスト16",[9]現行XD用点数換算表!$F$17,IF(AM22="ベスト32",[9]現行XD用点数換算表!$G$17,"")))))))</f>
        <v>0</v>
      </c>
    </row>
    <row r="23" spans="1:40">
      <c r="A23" s="13">
        <v>20</v>
      </c>
      <c r="B23" s="15" t="s">
        <v>839</v>
      </c>
      <c r="C23" s="15" t="s">
        <v>139</v>
      </c>
      <c r="D23" s="15">
        <v>3</v>
      </c>
      <c r="E23" s="16" t="s">
        <v>177</v>
      </c>
      <c r="F23" s="26" t="s">
        <v>539</v>
      </c>
      <c r="G23" s="11">
        <f t="shared" si="2"/>
        <v>104</v>
      </c>
      <c r="H23" s="12"/>
      <c r="I23" s="23">
        <f>IF(H23="",0,IF(H23="優勝",[2]点数換算表!$B$2,IF(H23="準優勝",[2]点数換算表!$C$2,IF(H23="ベスト4",[2]点数換算表!$D$2,[2]点数換算表!$E$2))))</f>
        <v>0</v>
      </c>
      <c r="J23" s="12"/>
      <c r="K23" s="11">
        <f>IF(J23="",0,IF(J23="優勝",[2]点数換算表!$B$3,IF(J23="準優勝",[2]点数換算表!$C$3,IF(J23="ベスト4",[2]点数換算表!$D$3,[2]点数換算表!$E$3))))</f>
        <v>0</v>
      </c>
      <c r="L23" s="12"/>
      <c r="M23" s="11">
        <f>IF(L23="",0,IF(L23="優勝",[2]点数換算表!$B$4,IF(L23="準優勝",[2]点数換算表!$C$4,IF(L23="ベスト4",[2]点数換算表!$D$4,IF(L23="ベスト8",[2]点数換算表!$E$4,IF(L23="ベスト16",[2]点数換算表!$F$4,""))))))</f>
        <v>0</v>
      </c>
      <c r="N23" s="12"/>
      <c r="O23" s="11">
        <f>IF(N23="",0,IF(N23="優勝",[2]点数換算表!$B$5,IF(N23="準優勝",[2]点数換算表!$C$5,IF(N23="ベスト4",[2]点数換算表!$D$5,IF(N23="ベスト8",[2]点数換算表!$E$5,IF(N23="ベスト16",[2]点数換算表!$F$5,IF(N23="ベスト32",[2]点数換算表!$G$5,"")))))))</f>
        <v>0</v>
      </c>
      <c r="P23" s="12"/>
      <c r="Q23" s="11">
        <f>IF(P23="",0,IF(P23="優勝",[2]点数換算表!$B$6,IF(P23="準優勝",[2]点数換算表!$C$6,IF(P23="ベスト4",[2]点数換算表!$D$6,IF(P23="ベスト8",[2]点数換算表!$E$6,IF(P23="ベスト16",[2]点数換算表!$F$6,IF(P23="ベスト32",[2]点数換算表!$G$6,"")))))))</f>
        <v>0</v>
      </c>
      <c r="R23" s="12"/>
      <c r="S23" s="11">
        <f>IF(R23="",0,IF(R23="優勝",[2]点数換算表!$B$7,IF(R23="準優勝",[2]点数換算表!$C$7,IF(R23="ベスト4",[2]点数換算表!$D$7,IF(R23="ベスト8",[2]点数換算表!$E$7,[2]点数換算表!$F$7)))))</f>
        <v>0</v>
      </c>
      <c r="T23" s="12"/>
      <c r="U23" s="11">
        <f>IF(T23="",0,IF(T23="優勝",[2]点数換算表!$B$8,IF(T23="準優勝",[2]点数換算表!$C$8,IF(T23="ベスト4",[2]点数換算表!$D$8,IF(T23="ベスト8",[2]点数換算表!$E$8,[2]点数換算表!$F$8)))))</f>
        <v>0</v>
      </c>
      <c r="V23" s="12"/>
      <c r="W23" s="23">
        <f>IF(V23="",0,IF(V23="優勝",[2]点数換算表!$B$13,IF(V23="準優勝",[2]点数換算表!$C$13,IF(V23="ベスト4",[2]点数換算表!$D$13,[2]点数換算表!$E$13))))</f>
        <v>0</v>
      </c>
      <c r="X23" s="12"/>
      <c r="Y23" s="11">
        <f>IF(X23="",0,IF(X23="優勝",[2]点数換算表!$B$14,IF(X23="準優勝",[2]点数換算表!$C$14,IF(X23="ベスト4",[2]点数換算表!$D$14,[2]点数換算表!$E$14))))</f>
        <v>0</v>
      </c>
      <c r="Z23" s="12"/>
      <c r="AA23" s="11">
        <f>IF(Z23="",0,IF(Z23="優勝",[2]点数換算表!$B$15,IF(Z23="準優勝",[2]点数換算表!$C$15,IF(Z23="ベスト4",[2]点数換算表!$D$15,IF(Z23="ベスト8",[2]点数換算表!$E$15,IF(Z23="ベスト16",[2]点数換算表!$F$15,""))))))</f>
        <v>0</v>
      </c>
      <c r="AB23" s="12"/>
      <c r="AC23" s="11">
        <f>IF(AB23="",0,IF(AB23="優勝",[2]点数換算表!$B$16,IF(AB23="準優勝",[2]点数換算表!$C$16,IF(AB23="ベスト4",[2]点数換算表!$D$16,IF(AB23="ベスト8",[2]点数換算表!$E$16,IF(AB23="ベスト16",[2]点数換算表!$F$16,IF(AB23="ベスト32",[2]点数換算表!$G$16,"")))))))</f>
        <v>0</v>
      </c>
      <c r="AD23" s="12" t="s">
        <v>135</v>
      </c>
      <c r="AE23" s="11">
        <f>IF(AD23="",0,IF(AD23="優勝",[2]点数換算表!$B$17,IF(AD23="準優勝",[2]点数換算表!$C$17,IF(AD23="ベスト4",[2]点数換算表!$D$17,IF(AD23="ベスト8",[2]点数換算表!$E$17,IF(AD23="ベスト16",[2]点数換算表!$F$17,IF(AD23="ベスト32",[2]点数換算表!$G$17,"")))))))</f>
        <v>80</v>
      </c>
      <c r="AF23" s="12"/>
      <c r="AG23" s="11">
        <f>IF(AF23="",0,IF(AF23="優勝",[2]点数換算表!$B$18,IF(AF23="準優勝",[2]点数換算表!$C$18,IF(AF23="ベスト4",[2]点数換算表!$D$18,IF(AF23="ベスト8",[2]点数換算表!$E$18,[2]点数換算表!$F$18)))))</f>
        <v>0</v>
      </c>
      <c r="AH23" s="12"/>
      <c r="AI23" s="11">
        <f>IF(AH23="",0,IF(AH23="優勝",[2]点数換算表!$B$19,IF(AH23="準優勝",[2]点数換算表!$C$19,IF(AH23="ベスト4",[2]点数換算表!$D$19,IF(AH23="ベスト8",[2]点数換算表!$E$19,[2]点数換算表!$F$19)))))</f>
        <v>0</v>
      </c>
      <c r="AJ23" s="13">
        <f t="shared" si="3"/>
        <v>24</v>
      </c>
      <c r="AK23" s="15"/>
      <c r="AL23" s="13">
        <f>IF(AK23="",0,IF(AK23="優勝",[10]現行XD用点数換算表!$B$16,IF(AK23="準優勝",[10]現行XD用点数換算表!$C$16,IF(AK23="ベスト4",[10]現行XD用点数換算表!$D$16,IF(AK23="ベスト8",[10]現行XD用点数換算表!$E$16,IF(AK23="ベスト16",[10]現行XD用点数換算表!$F$16,IF(AK23="ベスト32",[10]現行XD用点数換算表!$G$16,"")))))))</f>
        <v>0</v>
      </c>
      <c r="AM23" s="15" t="s">
        <v>135</v>
      </c>
      <c r="AN23" s="13">
        <f>IF(AM23="",0,IF(AM23="優勝",[10]現行XD用点数換算表!$B$17,IF(AM23="準優勝",[10]現行XD用点数換算表!$C$17,IF(AM23="ベスト4",[10]現行XD用点数換算表!$D$17,IF(AM23="ベスト8",[10]現行XD用点数換算表!$E$17,IF(AM23="ベスト16",[10]現行XD用点数換算表!$F$17,IF(AM23="ベスト32",[10]現行XD用点数換算表!$G$17,"")))))))</f>
        <v>24</v>
      </c>
    </row>
    <row r="24" spans="1:40">
      <c r="A24" s="13">
        <v>21</v>
      </c>
      <c r="B24" s="15" t="s">
        <v>236</v>
      </c>
      <c r="C24" s="15" t="s">
        <v>202</v>
      </c>
      <c r="D24" s="15">
        <v>2</v>
      </c>
      <c r="E24" s="52" t="s">
        <v>792</v>
      </c>
      <c r="F24" s="53" t="s">
        <v>793</v>
      </c>
      <c r="G24" s="11">
        <f t="shared" si="2"/>
        <v>104</v>
      </c>
      <c r="H24" s="12"/>
      <c r="I24" s="23">
        <f>IF(H24="",0,IF(H24="優勝",[2]点数換算表!$B$2,IF(H24="準優勝",[2]点数換算表!$C$2,IF(H24="ベスト4",[2]点数換算表!$D$2,[2]点数換算表!$E$2))))</f>
        <v>0</v>
      </c>
      <c r="J24" s="12"/>
      <c r="K24" s="11">
        <f>IF(J24="",0,IF(J24="優勝",[2]点数換算表!$B$3,IF(J24="準優勝",[2]点数換算表!$C$3,IF(J24="ベスト4",[2]点数換算表!$D$3,[2]点数換算表!$E$3))))</f>
        <v>0</v>
      </c>
      <c r="L24" s="12"/>
      <c r="M24" s="11">
        <f>IF(L24="",0,IF(L24="優勝",[2]点数換算表!$B$4,IF(L24="準優勝",[2]点数換算表!$C$4,IF(L24="ベスト4",[2]点数換算表!$D$4,IF(L24="ベスト8",[2]点数換算表!$E$4,IF(L24="ベスト16",[2]点数換算表!$F$4,""))))))</f>
        <v>0</v>
      </c>
      <c r="N24" s="12"/>
      <c r="O24" s="11">
        <f>IF(N24="",0,IF(N24="優勝",[2]点数換算表!$B$5,IF(N24="準優勝",[2]点数換算表!$C$5,IF(N24="ベスト4",[2]点数換算表!$D$5,IF(N24="ベスト8",[2]点数換算表!$E$5,IF(N24="ベスト16",[2]点数換算表!$F$5,IF(N24="ベスト32",[2]点数換算表!$G$5,"")))))))</f>
        <v>0</v>
      </c>
      <c r="P24" s="12"/>
      <c r="Q24" s="11">
        <f>IF(P24="",0,IF(P24="優勝",[2]点数換算表!$B$6,IF(P24="準優勝",[2]点数換算表!$C$6,IF(P24="ベスト4",[2]点数換算表!$D$6,IF(P24="ベスト8",[2]点数換算表!$E$6,IF(P24="ベスト16",[2]点数換算表!$F$6,IF(P24="ベスト32",[2]点数換算表!$G$6,"")))))))</f>
        <v>0</v>
      </c>
      <c r="R24" s="12"/>
      <c r="S24" s="11">
        <f>IF(R24="",0,IF(R24="優勝",[2]点数換算表!$B$7,IF(R24="準優勝",[2]点数換算表!$C$7,IF(R24="ベスト4",[2]点数換算表!$D$7,IF(R24="ベスト8",[2]点数換算表!$E$7,[2]点数換算表!$F$7)))))</f>
        <v>0</v>
      </c>
      <c r="T24" s="12"/>
      <c r="U24" s="11">
        <f>IF(T24="",0,IF(T24="優勝",[2]点数換算表!$B$8,IF(T24="準優勝",[2]点数換算表!$C$8,IF(T24="ベスト4",[2]点数換算表!$D$8,IF(T24="ベスト8",[2]点数換算表!$E$8,[2]点数換算表!$F$8)))))</f>
        <v>0</v>
      </c>
      <c r="V24" s="12"/>
      <c r="W24" s="23">
        <f>IF(V24="",0,IF(V24="優勝",[2]点数換算表!$B$13,IF(V24="準優勝",[2]点数換算表!$C$13,IF(V24="ベスト4",[2]点数換算表!$D$13,[2]点数換算表!$E$13))))</f>
        <v>0</v>
      </c>
      <c r="X24" s="12"/>
      <c r="Y24" s="11">
        <f>IF(X24="",0,IF(X24="優勝",[2]点数換算表!$B$14,IF(X24="準優勝",[2]点数換算表!$C$14,IF(X24="ベスト4",[2]点数換算表!$D$14,[2]点数換算表!$E$14))))</f>
        <v>0</v>
      </c>
      <c r="Z24" s="12"/>
      <c r="AA24" s="11">
        <f>IF(Z24="",0,IF(Z24="優勝",[2]点数換算表!$B$15,IF(Z24="準優勝",[2]点数換算表!$C$15,IF(Z24="ベスト4",[2]点数換算表!$D$15,IF(Z24="ベスト8",[2]点数換算表!$E$15,IF(Z24="ベスト16",[2]点数換算表!$F$15,""))))))</f>
        <v>0</v>
      </c>
      <c r="AB24" s="12"/>
      <c r="AC24" s="11">
        <f>IF(AB24="",0,IF(AB24="優勝",[2]点数換算表!$B$16,IF(AB24="準優勝",[2]点数換算表!$C$16,IF(AB24="ベスト4",[2]点数換算表!$D$16,IF(AB24="ベスト8",[2]点数換算表!$E$16,IF(AB24="ベスト16",[2]点数換算表!$F$16,IF(AB24="ベスト32",[2]点数換算表!$G$16,"")))))))</f>
        <v>0</v>
      </c>
      <c r="AD24" s="12"/>
      <c r="AE24" s="11">
        <f>IF(AD24="",0,IF(AD24="優勝",[2]点数換算表!$B$17,IF(AD24="準優勝",[2]点数換算表!$C$17,IF(AD24="ベスト4",[2]点数換算表!$D$17,IF(AD24="ベスト8",[2]点数換算表!$E$17,IF(AD24="ベスト16",[2]点数換算表!$F$17,IF(AD24="ベスト32",[2]点数換算表!$G$17,"")))))))</f>
        <v>0</v>
      </c>
      <c r="AF24" s="12"/>
      <c r="AG24" s="11">
        <f>IF(AF24="",0,IF(AF24="優勝",[2]点数換算表!$B$18,IF(AF24="準優勝",[2]点数換算表!$C$18,IF(AF24="ベスト4",[2]点数換算表!$D$18,IF(AF24="ベスト8",[2]点数換算表!$E$18,[2]点数換算表!$F$18)))))</f>
        <v>0</v>
      </c>
      <c r="AH24" s="12"/>
      <c r="AI24" s="11">
        <f>IF(AH24="",0,IF(AH24="優勝",[2]点数換算表!$B$19,IF(AH24="準優勝",[2]点数換算表!$C$19,IF(AH24="ベスト4",[2]点数換算表!$D$19,IF(AH24="ベスト8",[2]点数換算表!$E$19,[2]点数換算表!$F$19)))))</f>
        <v>0</v>
      </c>
      <c r="AJ24" s="13">
        <f t="shared" si="3"/>
        <v>104</v>
      </c>
      <c r="AK24" s="15"/>
      <c r="AL24" s="13">
        <f>IF(AK24="",0,IF(AK24="優勝",[9]現行XD用点数換算表!$B$16,IF(AK24="準優勝",[9]現行XD用点数換算表!$C$16,IF(AK24="ベスト4",[9]現行XD用点数換算表!$D$16,IF(AK24="ベスト8",[9]現行XD用点数換算表!$E$16,IF(AK24="ベスト16",[9]現行XD用点数換算表!$F$16,IF(AK24="ベスト32",[9]現行XD用点数換算表!$G$16,"")))))))</f>
        <v>0</v>
      </c>
      <c r="AM24" s="15" t="s">
        <v>9</v>
      </c>
      <c r="AN24" s="13">
        <f>IF(AM24="",0,IF(AM24="優勝",[9]現行XD用点数換算表!$B$17,IF(AM24="準優勝",[9]現行XD用点数換算表!$C$17,IF(AM24="ベスト4",[9]現行XD用点数換算表!$D$17,IF(AM24="ベスト8",[9]現行XD用点数換算表!$E$17,IF(AM24="ベスト16",[9]現行XD用点数換算表!$F$17,IF(AM24="ベスト32",[9]現行XD用点数換算表!$G$17,"")))))))</f>
        <v>104</v>
      </c>
    </row>
    <row r="25" spans="1:40">
      <c r="A25" s="13">
        <v>22</v>
      </c>
      <c r="B25" s="15" t="s">
        <v>119</v>
      </c>
      <c r="C25" s="15" t="s">
        <v>853</v>
      </c>
      <c r="D25" s="15">
        <v>3</v>
      </c>
      <c r="E25" s="16" t="s">
        <v>177</v>
      </c>
      <c r="F25" s="26" t="s">
        <v>539</v>
      </c>
      <c r="G25" s="11">
        <f t="shared" si="2"/>
        <v>100</v>
      </c>
      <c r="H25" s="12"/>
      <c r="I25" s="23">
        <f>IF(H25="",0,IF(H25="優勝",[2]点数換算表!$B$2,IF(H25="準優勝",[2]点数換算表!$C$2,IF(H25="ベスト4",[2]点数換算表!$D$2,[2]点数換算表!$E$2))))</f>
        <v>0</v>
      </c>
      <c r="J25" s="12"/>
      <c r="K25" s="11">
        <f>IF(J25="",0,IF(J25="優勝",[2]点数換算表!$B$3,IF(J25="準優勝",[2]点数換算表!$C$3,IF(J25="ベスト4",[2]点数換算表!$D$3,[2]点数換算表!$E$3))))</f>
        <v>0</v>
      </c>
      <c r="L25" s="12"/>
      <c r="M25" s="11">
        <f>IF(L25="",0,IF(L25="優勝",[2]点数換算表!$B$4,IF(L25="準優勝",[2]点数換算表!$C$4,IF(L25="ベスト4",[2]点数換算表!$D$4,IF(L25="ベスト8",[2]点数換算表!$E$4,IF(L25="ベスト16",[2]点数換算表!$F$4,""))))))</f>
        <v>0</v>
      </c>
      <c r="N25" s="12"/>
      <c r="O25" s="11">
        <f>IF(N25="",0,IF(N25="優勝",[2]点数換算表!$B$5,IF(N25="準優勝",[2]点数換算表!$C$5,IF(N25="ベスト4",[2]点数換算表!$D$5,IF(N25="ベスト8",[2]点数換算表!$E$5,IF(N25="ベスト16",[2]点数換算表!$F$5,IF(N25="ベスト32",[2]点数換算表!$G$5,"")))))))</f>
        <v>0</v>
      </c>
      <c r="P25" s="12" t="s">
        <v>135</v>
      </c>
      <c r="Q25" s="11">
        <f>IF(P25="",0,IF(P25="優勝",[2]点数換算表!$B$6,IF(P25="準優勝",[2]点数換算表!$C$6,IF(P25="ベスト4",[2]点数換算表!$D$6,IF(P25="ベスト8",[2]点数換算表!$E$6,IF(P25="ベスト16",[2]点数換算表!$F$6,IF(P25="ベスト32",[2]点数換算表!$G$6,"")))))))</f>
        <v>100</v>
      </c>
      <c r="R25" s="12"/>
      <c r="S25" s="11">
        <f>IF(R25="",0,IF(R25="優勝",[2]点数換算表!$B$7,IF(R25="準優勝",[2]点数換算表!$C$7,IF(R25="ベスト4",[2]点数換算表!$D$7,IF(R25="ベスト8",[2]点数換算表!$E$7,[2]点数換算表!$F$7)))))</f>
        <v>0</v>
      </c>
      <c r="T25" s="12"/>
      <c r="U25" s="11">
        <f>IF(T25="",0,IF(T25="優勝",[2]点数換算表!$B$8,IF(T25="準優勝",[2]点数換算表!$C$8,IF(T25="ベスト4",[2]点数換算表!$D$8,IF(T25="ベスト8",[2]点数換算表!$E$8,[2]点数換算表!$F$8)))))</f>
        <v>0</v>
      </c>
      <c r="V25" s="12"/>
      <c r="W25" s="23">
        <f>IF(V25="",0,IF(V25="優勝",[2]点数換算表!$B$13,IF(V25="準優勝",[2]点数換算表!$C$13,IF(V25="ベスト4",[2]点数換算表!$D$13,[2]点数換算表!$E$13))))</f>
        <v>0</v>
      </c>
      <c r="X25" s="12"/>
      <c r="Y25" s="11">
        <f>IF(X25="",0,IF(X25="優勝",[2]点数換算表!$B$14,IF(X25="準優勝",[2]点数換算表!$C$14,IF(X25="ベスト4",[2]点数換算表!$D$14,[2]点数換算表!$E$14))))</f>
        <v>0</v>
      </c>
      <c r="Z25" s="12"/>
      <c r="AA25" s="11">
        <f>IF(Z25="",0,IF(Z25="優勝",[2]点数換算表!$B$15,IF(Z25="準優勝",[2]点数換算表!$C$15,IF(Z25="ベスト4",[2]点数換算表!$D$15,IF(Z25="ベスト8",[2]点数換算表!$E$15,IF(Z25="ベスト16",[2]点数換算表!$F$15,""))))))</f>
        <v>0</v>
      </c>
      <c r="AB25" s="12"/>
      <c r="AC25" s="11">
        <f>IF(AB25="",0,IF(AB25="優勝",[2]点数換算表!$B$16,IF(AB25="準優勝",[2]点数換算表!$C$16,IF(AB25="ベスト4",[2]点数換算表!$D$16,IF(AB25="ベスト8",[2]点数換算表!$E$16,IF(AB25="ベスト16",[2]点数換算表!$F$16,IF(AB25="ベスト32",[2]点数換算表!$G$16,"")))))))</f>
        <v>0</v>
      </c>
      <c r="AD25" s="12"/>
      <c r="AE25" s="11">
        <f>IF(AD25="",0,IF(AD25="優勝",[2]点数換算表!$B$17,IF(AD25="準優勝",[2]点数換算表!$C$17,IF(AD25="ベスト4",[2]点数換算表!$D$17,IF(AD25="ベスト8",[2]点数換算表!$E$17,IF(AD25="ベスト16",[2]点数換算表!$F$17,IF(AD25="ベスト32",[2]点数換算表!$G$17,"")))))))</f>
        <v>0</v>
      </c>
      <c r="AF25" s="12"/>
      <c r="AG25" s="11">
        <f>IF(AF25="",0,IF(AF25="優勝",[2]点数換算表!$B$18,IF(AF25="準優勝",[2]点数換算表!$C$18,IF(AF25="ベスト4",[2]点数換算表!$D$18,IF(AF25="ベスト8",[2]点数換算表!$E$18,[2]点数換算表!$F$18)))))</f>
        <v>0</v>
      </c>
      <c r="AH25" s="12"/>
      <c r="AI25" s="11">
        <f>IF(AH25="",0,IF(AH25="優勝",[2]点数換算表!$B$19,IF(AH25="準優勝",[2]点数換算表!$C$19,IF(AH25="ベスト4",[2]点数換算表!$D$19,IF(AH25="ベスト8",[2]点数換算表!$E$19,[2]点数換算表!$F$19)))))</f>
        <v>0</v>
      </c>
      <c r="AJ25" s="13">
        <f t="shared" si="3"/>
        <v>0</v>
      </c>
      <c r="AK25" s="15"/>
      <c r="AL25" s="13">
        <f>IF(AK25="",0,IF(AK25="優勝",[9]現行XD用点数換算表!$B$16,IF(AK25="準優勝",[9]現行XD用点数換算表!$C$16,IF(AK25="ベスト4",[9]現行XD用点数換算表!$D$16,IF(AK25="ベスト8",[9]現行XD用点数換算表!$E$16,IF(AK25="ベスト16",[9]現行XD用点数換算表!$F$16,IF(AK25="ベスト32",[9]現行XD用点数換算表!$G$16,"")))))))</f>
        <v>0</v>
      </c>
      <c r="AM25" s="15"/>
      <c r="AN25" s="13">
        <f>IF(AM25="",0,IF(AM25="優勝",[9]現行XD用点数換算表!$B$17,IF(AM25="準優勝",[9]現行XD用点数換算表!$C$17,IF(AM25="ベスト4",[9]現行XD用点数換算表!$D$17,IF(AM25="ベスト8",[9]現行XD用点数換算表!$E$17,IF(AM25="ベスト16",[9]現行XD用点数換算表!$F$17,IF(AM25="ベスト32",[9]現行XD用点数換算表!$G$17,"")))))))</f>
        <v>0</v>
      </c>
    </row>
    <row r="26" spans="1:40">
      <c r="A26" s="13">
        <v>23</v>
      </c>
      <c r="B26" s="15" t="s">
        <v>841</v>
      </c>
      <c r="C26" s="15" t="s">
        <v>144</v>
      </c>
      <c r="D26" s="15">
        <v>1</v>
      </c>
      <c r="E26" s="16" t="s">
        <v>177</v>
      </c>
      <c r="F26" s="26" t="s">
        <v>539</v>
      </c>
      <c r="G26" s="11">
        <f t="shared" si="2"/>
        <v>80</v>
      </c>
      <c r="H26" s="12"/>
      <c r="I26" s="23">
        <f>IF(H26="",0,IF(H26="優勝",[2]点数換算表!$B$2,IF(H26="準優勝",[2]点数換算表!$C$2,IF(H26="ベスト4",[2]点数換算表!$D$2,[2]点数換算表!$E$2))))</f>
        <v>0</v>
      </c>
      <c r="J26" s="12"/>
      <c r="K26" s="11">
        <f>IF(J26="",0,IF(J26="優勝",[2]点数換算表!$B$3,IF(J26="準優勝",[2]点数換算表!$C$3,IF(J26="ベスト4",[2]点数換算表!$D$3,[2]点数換算表!$E$3))))</f>
        <v>0</v>
      </c>
      <c r="L26" s="12"/>
      <c r="M26" s="11">
        <f>IF(L26="",0,IF(L26="優勝",[2]点数換算表!$B$4,IF(L26="準優勝",[2]点数換算表!$C$4,IF(L26="ベスト4",[2]点数換算表!$D$4,IF(L26="ベスト8",[2]点数換算表!$E$4,IF(L26="ベスト16",[2]点数換算表!$F$4,""))))))</f>
        <v>0</v>
      </c>
      <c r="N26" s="12"/>
      <c r="O26" s="11">
        <f>IF(N26="",0,IF(N26="優勝",[2]点数換算表!$B$5,IF(N26="準優勝",[2]点数換算表!$C$5,IF(N26="ベスト4",[2]点数換算表!$D$5,IF(N26="ベスト8",[2]点数換算表!$E$5,IF(N26="ベスト16",[2]点数換算表!$F$5,IF(N26="ベスト32",[2]点数換算表!$G$5,"")))))))</f>
        <v>0</v>
      </c>
      <c r="P26" s="12"/>
      <c r="Q26" s="11">
        <f>IF(P26="",0,IF(P26="優勝",[2]点数換算表!$B$6,IF(P26="準優勝",[2]点数換算表!$C$6,IF(P26="ベスト4",[2]点数換算表!$D$6,IF(P26="ベスト8",[2]点数換算表!$E$6,IF(P26="ベスト16",[2]点数換算表!$F$6,IF(P26="ベスト32",[2]点数換算表!$G$6,"")))))))</f>
        <v>0</v>
      </c>
      <c r="R26" s="12"/>
      <c r="S26" s="11">
        <f>IF(R26="",0,IF(R26="優勝",[2]点数換算表!$B$7,IF(R26="準優勝",[2]点数換算表!$C$7,IF(R26="ベスト4",[2]点数換算表!$D$7,IF(R26="ベスト8",[2]点数換算表!$E$7,[2]点数換算表!$F$7)))))</f>
        <v>0</v>
      </c>
      <c r="T26" s="12"/>
      <c r="U26" s="11">
        <f>IF(T26="",0,IF(T26="優勝",[2]点数換算表!$B$8,IF(T26="準優勝",[2]点数換算表!$C$8,IF(T26="ベスト4",[2]点数換算表!$D$8,IF(T26="ベスト8",[2]点数換算表!$E$8,[2]点数換算表!$F$8)))))</f>
        <v>0</v>
      </c>
      <c r="V26" s="12"/>
      <c r="W26" s="23">
        <f>IF(V26="",0,IF(V26="優勝",[2]点数換算表!$B$13,IF(V26="準優勝",[2]点数換算表!$C$13,IF(V26="ベスト4",[2]点数換算表!$D$13,[2]点数換算表!$E$13))))</f>
        <v>0</v>
      </c>
      <c r="X26" s="12" t="s">
        <v>6</v>
      </c>
      <c r="Y26" s="11">
        <f>IF(X26="",0,IF(X26="優勝",[2]点数換算表!$B$14,IF(X26="準優勝",[2]点数換算表!$C$14,IF(X26="ベスト4",[2]点数換算表!$D$14,[2]点数換算表!$E$14))))</f>
        <v>80</v>
      </c>
      <c r="Z26" s="12"/>
      <c r="AA26" s="11">
        <f>IF(Z26="",0,IF(Z26="優勝",[2]点数換算表!$B$15,IF(Z26="準優勝",[2]点数換算表!$C$15,IF(Z26="ベスト4",[2]点数換算表!$D$15,IF(Z26="ベスト8",[2]点数換算表!$E$15,IF(Z26="ベスト16",[2]点数換算表!$F$15,""))))))</f>
        <v>0</v>
      </c>
      <c r="AB26" s="12"/>
      <c r="AC26" s="11">
        <f>IF(AB26="",0,IF(AB26="優勝",[2]点数換算表!$B$16,IF(AB26="準優勝",[2]点数換算表!$C$16,IF(AB26="ベスト4",[2]点数換算表!$D$16,IF(AB26="ベスト8",[2]点数換算表!$E$16,IF(AB26="ベスト16",[2]点数換算表!$F$16,IF(AB26="ベスト32",[2]点数換算表!$G$16,"")))))))</f>
        <v>0</v>
      </c>
      <c r="AD26" s="12"/>
      <c r="AE26" s="11">
        <f>IF(AD26="",0,IF(AD26="優勝",[2]点数換算表!$B$17,IF(AD26="準優勝",[2]点数換算表!$C$17,IF(AD26="ベスト4",[2]点数換算表!$D$17,IF(AD26="ベスト8",[2]点数換算表!$E$17,IF(AD26="ベスト16",[2]点数換算表!$F$17,IF(AD26="ベスト32",[2]点数換算表!$G$17,"")))))))</f>
        <v>0</v>
      </c>
      <c r="AF26" s="12"/>
      <c r="AG26" s="11">
        <f>IF(AF26="",0,IF(AF26="優勝",[2]点数換算表!$B$18,IF(AF26="準優勝",[2]点数換算表!$C$18,IF(AF26="ベスト4",[2]点数換算表!$D$18,IF(AF26="ベスト8",[2]点数換算表!$E$18,[2]点数換算表!$F$18)))))</f>
        <v>0</v>
      </c>
      <c r="AH26" s="12"/>
      <c r="AI26" s="11">
        <f>IF(AH26="",0,IF(AH26="優勝",[2]点数換算表!$B$19,IF(AH26="準優勝",[2]点数換算表!$C$19,IF(AH26="ベスト4",[2]点数換算表!$D$19,IF(AH26="ベスト8",[2]点数換算表!$E$19,[2]点数換算表!$F$19)))))</f>
        <v>0</v>
      </c>
      <c r="AJ26" s="13">
        <f t="shared" si="3"/>
        <v>0</v>
      </c>
      <c r="AK26" s="15"/>
      <c r="AL26" s="13">
        <f>IF(AK26="",0,IF(AK26="優勝",[10]現行XD用点数換算表!$B$16,IF(AK26="準優勝",[10]現行XD用点数換算表!$C$16,IF(AK26="ベスト4",[10]現行XD用点数換算表!$D$16,IF(AK26="ベスト8",[10]現行XD用点数換算表!$E$16,IF(AK26="ベスト16",[10]現行XD用点数換算表!$F$16,IF(AK26="ベスト32",[10]現行XD用点数換算表!$G$16,"")))))))</f>
        <v>0</v>
      </c>
      <c r="AM26" s="15"/>
      <c r="AN26" s="13">
        <f>IF(AM26="",0,IF(AM26="優勝",[10]現行XD用点数換算表!$B$17,IF(AM26="準優勝",[10]現行XD用点数換算表!$C$17,IF(AM26="ベスト4",[10]現行XD用点数換算表!$D$17,IF(AM26="ベスト8",[10]現行XD用点数換算表!$E$17,IF(AM26="ベスト16",[10]現行XD用点数換算表!$F$17,IF(AM26="ベスト32",[10]現行XD用点数換算表!$G$17,"")))))))</f>
        <v>0</v>
      </c>
    </row>
    <row r="27" spans="1:40">
      <c r="A27" s="13">
        <v>24</v>
      </c>
      <c r="B27" s="15" t="s">
        <v>204</v>
      </c>
      <c r="C27" s="15" t="s">
        <v>178</v>
      </c>
      <c r="D27" s="15">
        <v>3</v>
      </c>
      <c r="E27" s="52" t="s">
        <v>792</v>
      </c>
      <c r="F27" s="53" t="s">
        <v>793</v>
      </c>
      <c r="G27" s="11">
        <f t="shared" si="2"/>
        <v>72</v>
      </c>
      <c r="H27" s="12"/>
      <c r="I27" s="23">
        <f>IF(H27="",0,IF(H27="優勝",[2]点数換算表!$B$2,IF(H27="準優勝",[2]点数換算表!$C$2,IF(H27="ベスト4",[2]点数換算表!$D$2,[2]点数換算表!$E$2))))</f>
        <v>0</v>
      </c>
      <c r="J27" s="12"/>
      <c r="K27" s="11">
        <f>IF(J27="",0,IF(J27="優勝",[2]点数換算表!$B$3,IF(J27="準優勝",[2]点数換算表!$C$3,IF(J27="ベスト4",[2]点数換算表!$D$3,[2]点数換算表!$E$3))))</f>
        <v>0</v>
      </c>
      <c r="L27" s="12"/>
      <c r="M27" s="11">
        <f>IF(L27="",0,IF(L27="優勝",[2]点数換算表!$B$4,IF(L27="準優勝",[2]点数換算表!$C$4,IF(L27="ベスト4",[2]点数換算表!$D$4,IF(L27="ベスト8",[2]点数換算表!$E$4,IF(L27="ベスト16",[2]点数換算表!$F$4,""))))))</f>
        <v>0</v>
      </c>
      <c r="N27" s="12"/>
      <c r="O27" s="11">
        <f>IF(N27="",0,IF(N27="優勝",[2]点数換算表!$B$5,IF(N27="準優勝",[2]点数換算表!$C$5,IF(N27="ベスト4",[2]点数換算表!$D$5,IF(N27="ベスト8",[2]点数換算表!$E$5,IF(N27="ベスト16",[2]点数換算表!$F$5,IF(N27="ベスト32",[2]点数換算表!$G$5,"")))))))</f>
        <v>0</v>
      </c>
      <c r="P27" s="12"/>
      <c r="Q27" s="11">
        <f>IF(P27="",0,IF(P27="優勝",[2]点数換算表!$B$6,IF(P27="準優勝",[2]点数換算表!$C$6,IF(P27="ベスト4",[2]点数換算表!$D$6,IF(P27="ベスト8",[2]点数換算表!$E$6,IF(P27="ベスト16",[2]点数換算表!$F$6,IF(P27="ベスト32",[2]点数換算表!$G$6,"")))))))</f>
        <v>0</v>
      </c>
      <c r="R27" s="12"/>
      <c r="S27" s="11">
        <f>IF(R27="",0,IF(R27="優勝",[2]点数換算表!$B$7,IF(R27="準優勝",[2]点数換算表!$C$7,IF(R27="ベスト4",[2]点数換算表!$D$7,IF(R27="ベスト8",[2]点数換算表!$E$7,[2]点数換算表!$F$7)))))</f>
        <v>0</v>
      </c>
      <c r="T27" s="12"/>
      <c r="U27" s="11">
        <f>IF(T27="",0,IF(T27="優勝",[2]点数換算表!$B$8,IF(T27="準優勝",[2]点数換算表!$C$8,IF(T27="ベスト4",[2]点数換算表!$D$8,IF(T27="ベスト8",[2]点数換算表!$E$8,[2]点数換算表!$F$8)))))</f>
        <v>0</v>
      </c>
      <c r="V27" s="12"/>
      <c r="W27" s="23">
        <f>IF(V27="",0,IF(V27="優勝",[2]点数換算表!$B$13,IF(V27="準優勝",[2]点数換算表!$C$13,IF(V27="ベスト4",[2]点数換算表!$D$13,[2]点数換算表!$E$13))))</f>
        <v>0</v>
      </c>
      <c r="X27" s="12"/>
      <c r="Y27" s="11">
        <f>IF(X27="",0,IF(X27="優勝",[2]点数換算表!$B$14,IF(X27="準優勝",[2]点数換算表!$C$14,IF(X27="ベスト4",[2]点数換算表!$D$14,[2]点数換算表!$E$14))))</f>
        <v>0</v>
      </c>
      <c r="Z27" s="12"/>
      <c r="AA27" s="11">
        <f>IF(Z27="",0,IF(Z27="優勝",[2]点数換算表!$B$15,IF(Z27="準優勝",[2]点数換算表!$C$15,IF(Z27="ベスト4",[2]点数換算表!$D$15,IF(Z27="ベスト8",[2]点数換算表!$E$15,IF(Z27="ベスト16",[2]点数換算表!$F$15,""))))))</f>
        <v>0</v>
      </c>
      <c r="AB27" s="12"/>
      <c r="AC27" s="11">
        <f>IF(AB27="",0,IF(AB27="優勝",[2]点数換算表!$B$16,IF(AB27="準優勝",[2]点数換算表!$C$16,IF(AB27="ベスト4",[2]点数換算表!$D$16,IF(AB27="ベスト8",[2]点数換算表!$E$16,IF(AB27="ベスト16",[2]点数換算表!$F$16,IF(AB27="ベスト32",[2]点数換算表!$G$16,"")))))))</f>
        <v>0</v>
      </c>
      <c r="AD27" s="12"/>
      <c r="AE27" s="11">
        <f>IF(AD27="",0,IF(AD27="優勝",[2]点数換算表!$B$17,IF(AD27="準優勝",[2]点数換算表!$C$17,IF(AD27="ベスト4",[2]点数換算表!$D$17,IF(AD27="ベスト8",[2]点数換算表!$E$17,IF(AD27="ベスト16",[2]点数換算表!$F$17,IF(AD27="ベスト32",[2]点数換算表!$G$17,"")))))))</f>
        <v>0</v>
      </c>
      <c r="AF27" s="12"/>
      <c r="AG27" s="11">
        <f>IF(AF27="",0,IF(AF27="優勝",[2]点数換算表!$B$18,IF(AF27="準優勝",[2]点数換算表!$C$18,IF(AF27="ベスト4",[2]点数換算表!$D$18,IF(AF27="ベスト8",[2]点数換算表!$E$18,[2]点数換算表!$F$18)))))</f>
        <v>0</v>
      </c>
      <c r="AH27" s="12"/>
      <c r="AI27" s="11">
        <f>IF(AH27="",0,IF(AH27="優勝",[2]点数換算表!$B$19,IF(AH27="準優勝",[2]点数換算表!$C$19,IF(AH27="ベスト4",[2]点数換算表!$D$19,IF(AH27="ベスト8",[2]点数換算表!$E$19,[2]点数換算表!$F$19)))))</f>
        <v>0</v>
      </c>
      <c r="AJ27" s="13">
        <f t="shared" si="3"/>
        <v>72</v>
      </c>
      <c r="AK27" s="15"/>
      <c r="AL27" s="13">
        <f>IF(AK27="",0,IF(AK27="優勝",[9]現行XD用点数換算表!$B$16,IF(AK27="準優勝",[9]現行XD用点数換算表!$C$16,IF(AK27="ベスト4",[9]現行XD用点数換算表!$D$16,IF(AK27="ベスト8",[9]現行XD用点数換算表!$E$16,IF(AK27="ベスト16",[9]現行XD用点数換算表!$F$16,IF(AK27="ベスト32",[9]現行XD用点数換算表!$G$16,"")))))))</f>
        <v>0</v>
      </c>
      <c r="AM27" s="15" t="s">
        <v>7</v>
      </c>
      <c r="AN27" s="13">
        <f>IF(AM27="",0,IF(AM27="優勝",[9]現行XD用点数換算表!$B$17,IF(AM27="準優勝",[9]現行XD用点数換算表!$C$17,IF(AM27="ベスト4",[9]現行XD用点数換算表!$D$17,IF(AM27="ベスト8",[9]現行XD用点数換算表!$E$17,IF(AM27="ベスト16",[9]現行XD用点数換算表!$F$17,IF(AM27="ベスト32",[9]現行XD用点数換算表!$G$17,"")))))))</f>
        <v>72</v>
      </c>
    </row>
    <row r="28" spans="1:40">
      <c r="A28" s="13">
        <v>25</v>
      </c>
      <c r="B28" s="15" t="s">
        <v>842</v>
      </c>
      <c r="C28" s="15" t="s">
        <v>795</v>
      </c>
      <c r="D28" s="15">
        <v>1</v>
      </c>
      <c r="E28" s="16" t="s">
        <v>177</v>
      </c>
      <c r="F28" s="26" t="s">
        <v>539</v>
      </c>
      <c r="G28" s="11">
        <f t="shared" si="2"/>
        <v>40</v>
      </c>
      <c r="H28" s="12"/>
      <c r="I28" s="23">
        <f>IF(H28="",0,IF(H28="優勝",[2]点数換算表!$B$2,IF(H28="準優勝",[2]点数換算表!$C$2,IF(H28="ベスト4",[2]点数換算表!$D$2,[2]点数換算表!$E$2))))</f>
        <v>0</v>
      </c>
      <c r="J28" s="12"/>
      <c r="K28" s="11">
        <f>IF(J28="",0,IF(J28="優勝",[2]点数換算表!$B$3,IF(J28="準優勝",[2]点数換算表!$C$3,IF(J28="ベスト4",[2]点数換算表!$D$3,[2]点数換算表!$E$3))))</f>
        <v>0</v>
      </c>
      <c r="L28" s="12"/>
      <c r="M28" s="11">
        <f>IF(L28="",0,IF(L28="優勝",[2]点数換算表!$B$4,IF(L28="準優勝",[2]点数換算表!$C$4,IF(L28="ベスト4",[2]点数換算表!$D$4,IF(L28="ベスト8",[2]点数換算表!$E$4,IF(L28="ベスト16",[2]点数換算表!$F$4,""))))))</f>
        <v>0</v>
      </c>
      <c r="N28" s="12"/>
      <c r="O28" s="11">
        <f>IF(N28="",0,IF(N28="優勝",[2]点数換算表!$B$5,IF(N28="準優勝",[2]点数換算表!$C$5,IF(N28="ベスト4",[2]点数換算表!$D$5,IF(N28="ベスト8",[2]点数換算表!$E$5,IF(N28="ベスト16",[2]点数換算表!$F$5,IF(N28="ベスト32",[2]点数換算表!$G$5,"")))))))</f>
        <v>0</v>
      </c>
      <c r="P28" s="12"/>
      <c r="Q28" s="11">
        <f>IF(P28="",0,IF(P28="優勝",[2]点数換算表!$B$6,IF(P28="準優勝",[2]点数換算表!$C$6,IF(P28="ベスト4",[2]点数換算表!$D$6,IF(P28="ベスト8",[2]点数換算表!$E$6,IF(P28="ベスト16",[2]点数換算表!$F$6,IF(P28="ベスト32",[2]点数換算表!$G$6,"")))))))</f>
        <v>0</v>
      </c>
      <c r="R28" s="12"/>
      <c r="S28" s="11">
        <f>IF(R28="",0,IF(R28="優勝",[2]点数換算表!$B$7,IF(R28="準優勝",[2]点数換算表!$C$7,IF(R28="ベスト4",[2]点数換算表!$D$7,IF(R28="ベスト8",[2]点数換算表!$E$7,[2]点数換算表!$F$7)))))</f>
        <v>0</v>
      </c>
      <c r="T28" s="12"/>
      <c r="U28" s="11">
        <f>IF(T28="",0,IF(T28="優勝",[2]点数換算表!$B$8,IF(T28="準優勝",[2]点数換算表!$C$8,IF(T28="ベスト4",[2]点数換算表!$D$8,IF(T28="ベスト8",[2]点数換算表!$E$8,[2]点数換算表!$F$8)))))</f>
        <v>0</v>
      </c>
      <c r="V28" s="12" t="s">
        <v>6</v>
      </c>
      <c r="W28" s="23">
        <f>IF(V28="",0,IF(V28="優勝",[2]点数換算表!$B$13,IF(V28="準優勝",[2]点数換算表!$C$13,IF(V28="ベスト4",[2]点数換算表!$D$13,[2]点数換算表!$E$13))))</f>
        <v>40</v>
      </c>
      <c r="X28" s="12"/>
      <c r="Y28" s="11">
        <f>IF(X28="",0,IF(X28="優勝",[2]点数換算表!$B$14,IF(X28="準優勝",[2]点数換算表!$C$14,IF(X28="ベスト4",[2]点数換算表!$D$14,[2]点数換算表!$E$14))))</f>
        <v>0</v>
      </c>
      <c r="Z28" s="12"/>
      <c r="AA28" s="11">
        <f>IF(Z28="",0,IF(Z28="優勝",[2]点数換算表!$B$15,IF(Z28="準優勝",[2]点数換算表!$C$15,IF(Z28="ベスト4",[2]点数換算表!$D$15,IF(Z28="ベスト8",[2]点数換算表!$E$15,IF(Z28="ベスト16",[2]点数換算表!$F$15,""))))))</f>
        <v>0</v>
      </c>
      <c r="AB28" s="12"/>
      <c r="AC28" s="11">
        <f>IF(AB28="",0,IF(AB28="優勝",[2]点数換算表!$B$16,IF(AB28="準優勝",[2]点数換算表!$C$16,IF(AB28="ベスト4",[2]点数換算表!$D$16,IF(AB28="ベスト8",[2]点数換算表!$E$16,IF(AB28="ベスト16",[2]点数換算表!$F$16,IF(AB28="ベスト32",[2]点数換算表!$G$16,"")))))))</f>
        <v>0</v>
      </c>
      <c r="AD28" s="12"/>
      <c r="AE28" s="11">
        <f>IF(AD28="",0,IF(AD28="優勝",[2]点数換算表!$B$17,IF(AD28="準優勝",[2]点数換算表!$C$17,IF(AD28="ベスト4",[2]点数換算表!$D$17,IF(AD28="ベスト8",[2]点数換算表!$E$17,IF(AD28="ベスト16",[2]点数換算表!$F$17,IF(AD28="ベスト32",[2]点数換算表!$G$17,"")))))))</f>
        <v>0</v>
      </c>
      <c r="AF28" s="12"/>
      <c r="AG28" s="11">
        <f>IF(AF28="",0,IF(AF28="優勝",[2]点数換算表!$B$18,IF(AF28="準優勝",[2]点数換算表!$C$18,IF(AF28="ベスト4",[2]点数換算表!$D$18,IF(AF28="ベスト8",[2]点数換算表!$E$18,[2]点数換算表!$F$18)))))</f>
        <v>0</v>
      </c>
      <c r="AH28" s="12"/>
      <c r="AI28" s="11">
        <f>IF(AH28="",0,IF(AH28="優勝",[2]点数換算表!$B$19,IF(AH28="準優勝",[2]点数換算表!$C$19,IF(AH28="ベスト4",[2]点数換算表!$D$19,IF(AH28="ベスト8",[2]点数換算表!$E$19,[2]点数換算表!$F$19)))))</f>
        <v>0</v>
      </c>
      <c r="AJ28" s="13">
        <f t="shared" si="3"/>
        <v>0</v>
      </c>
      <c r="AK28" s="15"/>
      <c r="AL28" s="13">
        <f>IF(AK28="",0,IF(AK28="優勝",[10]現行XD用点数換算表!$B$16,IF(AK28="準優勝",[10]現行XD用点数換算表!$C$16,IF(AK28="ベスト4",[10]現行XD用点数換算表!$D$16,IF(AK28="ベスト8",[10]現行XD用点数換算表!$E$16,IF(AK28="ベスト16",[10]現行XD用点数換算表!$F$16,IF(AK28="ベスト32",[10]現行XD用点数換算表!$G$16,"")))))))</f>
        <v>0</v>
      </c>
      <c r="AM28" s="15"/>
      <c r="AN28" s="13">
        <f>IF(AM28="",0,IF(AM28="優勝",[10]現行XD用点数換算表!$B$17,IF(AM28="準優勝",[10]現行XD用点数換算表!$C$17,IF(AM28="ベスト4",[10]現行XD用点数換算表!$D$17,IF(AM28="ベスト8",[10]現行XD用点数換算表!$E$17,IF(AM28="ベスト16",[10]現行XD用点数換算表!$F$17,IF(AM28="ベスト32",[10]現行XD用点数換算表!$G$17,"")))))))</f>
        <v>0</v>
      </c>
    </row>
    <row r="29" spans="1:40">
      <c r="A29" s="13">
        <v>26</v>
      </c>
      <c r="B29" s="15" t="s">
        <v>847</v>
      </c>
      <c r="C29" s="15" t="s">
        <v>801</v>
      </c>
      <c r="D29" s="15">
        <v>1</v>
      </c>
      <c r="E29" s="16" t="s">
        <v>177</v>
      </c>
      <c r="F29" s="26" t="s">
        <v>539</v>
      </c>
      <c r="G29" s="11">
        <f t="shared" si="2"/>
        <v>40</v>
      </c>
      <c r="H29" s="12"/>
      <c r="I29" s="23">
        <f>IF(H29="",0,IF(H29="優勝",[2]点数換算表!$B$2,IF(H29="準優勝",[2]点数換算表!$C$2,IF(H29="ベスト4",[2]点数換算表!$D$2,[2]点数換算表!$E$2))))</f>
        <v>0</v>
      </c>
      <c r="J29" s="12"/>
      <c r="K29" s="11">
        <f>IF(J29="",0,IF(J29="優勝",[2]点数換算表!$B$3,IF(J29="準優勝",[2]点数換算表!$C$3,IF(J29="ベスト4",[2]点数換算表!$D$3,[2]点数換算表!$E$3))))</f>
        <v>0</v>
      </c>
      <c r="L29" s="12"/>
      <c r="M29" s="11">
        <f>IF(L29="",0,IF(L29="優勝",[2]点数換算表!$B$4,IF(L29="準優勝",[2]点数換算表!$C$4,IF(L29="ベスト4",[2]点数換算表!$D$4,IF(L29="ベスト8",[2]点数換算表!$E$4,IF(L29="ベスト16",[2]点数換算表!$F$4,""))))))</f>
        <v>0</v>
      </c>
      <c r="N29" s="12"/>
      <c r="O29" s="11">
        <f>IF(N29="",0,IF(N29="優勝",[2]点数換算表!$B$5,IF(N29="準優勝",[2]点数換算表!$C$5,IF(N29="ベスト4",[2]点数換算表!$D$5,IF(N29="ベスト8",[2]点数換算表!$E$5,IF(N29="ベスト16",[2]点数換算表!$F$5,IF(N29="ベスト32",[2]点数換算表!$G$5,"")))))))</f>
        <v>0</v>
      </c>
      <c r="P29" s="12"/>
      <c r="Q29" s="11">
        <f>IF(P29="",0,IF(P29="優勝",[2]点数換算表!$B$6,IF(P29="準優勝",[2]点数換算表!$C$6,IF(P29="ベスト4",[2]点数換算表!$D$6,IF(P29="ベスト8",[2]点数換算表!$E$6,IF(P29="ベスト16",[2]点数換算表!$F$6,IF(P29="ベスト32",[2]点数換算表!$G$6,"")))))))</f>
        <v>0</v>
      </c>
      <c r="R29" s="12"/>
      <c r="S29" s="11">
        <f>IF(R29="",0,IF(R29="優勝",[2]点数換算表!$B$7,IF(R29="準優勝",[2]点数換算表!$C$7,IF(R29="ベスト4",[2]点数換算表!$D$7,IF(R29="ベスト8",[2]点数換算表!$E$7,[2]点数換算表!$F$7)))))</f>
        <v>0</v>
      </c>
      <c r="T29" s="12"/>
      <c r="U29" s="11">
        <f>IF(T29="",0,IF(T29="優勝",[2]点数換算表!$B$8,IF(T29="準優勝",[2]点数換算表!$C$8,IF(T29="ベスト4",[2]点数換算表!$D$8,IF(T29="ベスト8",[2]点数換算表!$E$8,[2]点数換算表!$F$8)))))</f>
        <v>0</v>
      </c>
      <c r="V29" s="12" t="s">
        <v>9</v>
      </c>
      <c r="W29" s="23">
        <f>IF(V29="",0,IF(V29="優勝",[2]点数換算表!$B$13,IF(V29="準優勝",[2]点数換算表!$C$13,IF(V29="ベスト4",[2]点数換算表!$D$13,[2]点数換算表!$E$13))))</f>
        <v>16</v>
      </c>
      <c r="X29" s="12" t="s">
        <v>9</v>
      </c>
      <c r="Y29" s="11">
        <f>IF(X29="",0,IF(X29="優勝",[2]点数換算表!$B$14,IF(X29="準優勝",[2]点数換算表!$C$14,IF(X29="ベスト4",[2]点数換算表!$D$14,[2]点数換算表!$E$14))))</f>
        <v>40</v>
      </c>
      <c r="Z29" s="12"/>
      <c r="AA29" s="11">
        <f>IF(Z29="",0,IF(Z29="優勝",[2]点数換算表!$B$15,IF(Z29="準優勝",[2]点数換算表!$C$15,IF(Z29="ベスト4",[2]点数換算表!$D$15,IF(Z29="ベスト8",[2]点数換算表!$E$15,IF(Z29="ベスト16",[2]点数換算表!$F$15,""))))))</f>
        <v>0</v>
      </c>
      <c r="AB29" s="12"/>
      <c r="AC29" s="11">
        <f>IF(AB29="",0,IF(AB29="優勝",[2]点数換算表!$B$16,IF(AB29="準優勝",[2]点数換算表!$C$16,IF(AB29="ベスト4",[2]点数換算表!$D$16,IF(AB29="ベスト8",[2]点数換算表!$E$16,IF(AB29="ベスト16",[2]点数換算表!$F$16,IF(AB29="ベスト32",[2]点数換算表!$G$16,"")))))))</f>
        <v>0</v>
      </c>
      <c r="AD29" s="12"/>
      <c r="AE29" s="11">
        <f>IF(AD29="",0,IF(AD29="優勝",[2]点数換算表!$B$17,IF(AD29="準優勝",[2]点数換算表!$C$17,IF(AD29="ベスト4",[2]点数換算表!$D$17,IF(AD29="ベスト8",[2]点数換算表!$E$17,IF(AD29="ベスト16",[2]点数換算表!$F$17,IF(AD29="ベスト32",[2]点数換算表!$G$17,"")))))))</f>
        <v>0</v>
      </c>
      <c r="AF29" s="12"/>
      <c r="AG29" s="11">
        <f>IF(AF29="",0,IF(AF29="優勝",[2]点数換算表!$B$18,IF(AF29="準優勝",[2]点数換算表!$C$18,IF(AF29="ベスト4",[2]点数換算表!$D$18,IF(AF29="ベスト8",[2]点数換算表!$E$18,[2]点数換算表!$F$18)))))</f>
        <v>0</v>
      </c>
      <c r="AH29" s="12"/>
      <c r="AI29" s="11">
        <f>IF(AH29="",0,IF(AH29="優勝",[2]点数換算表!$B$19,IF(AH29="準優勝",[2]点数換算表!$C$19,IF(AH29="ベスト4",[2]点数換算表!$D$19,IF(AH29="ベスト8",[2]点数換算表!$E$19,[2]点数換算表!$F$19)))))</f>
        <v>0</v>
      </c>
      <c r="AJ29" s="13">
        <f t="shared" si="3"/>
        <v>0</v>
      </c>
      <c r="AK29" s="15"/>
      <c r="AL29" s="13">
        <f>IF(AK29="",0,IF(AK29="優勝",[10]現行XD用点数換算表!$B$16,IF(AK29="準優勝",[10]現行XD用点数換算表!$C$16,IF(AK29="ベスト4",[10]現行XD用点数換算表!$D$16,IF(AK29="ベスト8",[10]現行XD用点数換算表!$E$16,IF(AK29="ベスト16",[10]現行XD用点数換算表!$F$16,IF(AK29="ベスト32",[10]現行XD用点数換算表!$G$16,"")))))))</f>
        <v>0</v>
      </c>
      <c r="AM29" s="15"/>
      <c r="AN29" s="13">
        <f>IF(AM29="",0,IF(AM29="優勝",[10]現行XD用点数換算表!$B$17,IF(AM29="準優勝",[10]現行XD用点数換算表!$C$17,IF(AM29="ベスト4",[10]現行XD用点数換算表!$D$17,IF(AM29="ベスト8",[10]現行XD用点数換算表!$E$17,IF(AM29="ベスト16",[10]現行XD用点数換算表!$F$17,IF(AM29="ベスト32",[10]現行XD用点数換算表!$G$17,"")))))))</f>
        <v>0</v>
      </c>
    </row>
    <row r="30" spans="1:40">
      <c r="A30" s="13">
        <v>27</v>
      </c>
      <c r="B30" s="15" t="s">
        <v>848</v>
      </c>
      <c r="C30" s="15" t="s">
        <v>849</v>
      </c>
      <c r="D30" s="15">
        <v>1</v>
      </c>
      <c r="E30" s="16" t="s">
        <v>177</v>
      </c>
      <c r="F30" s="26" t="s">
        <v>539</v>
      </c>
      <c r="G30" s="11">
        <f t="shared" si="2"/>
        <v>40</v>
      </c>
      <c r="H30" s="12"/>
      <c r="I30" s="23">
        <f>IF(H30="",0,IF(H30="優勝",[2]点数換算表!$B$2,IF(H30="準優勝",[2]点数換算表!$C$2,IF(H30="ベスト4",[2]点数換算表!$D$2,[2]点数換算表!$E$2))))</f>
        <v>0</v>
      </c>
      <c r="J30" s="12"/>
      <c r="K30" s="11">
        <f>IF(J30="",0,IF(J30="優勝",[2]点数換算表!$B$3,IF(J30="準優勝",[2]点数換算表!$C$3,IF(J30="ベスト4",[2]点数換算表!$D$3,[2]点数換算表!$E$3))))</f>
        <v>0</v>
      </c>
      <c r="L30" s="12"/>
      <c r="M30" s="11">
        <f>IF(L30="",0,IF(L30="優勝",[2]点数換算表!$B$4,IF(L30="準優勝",[2]点数換算表!$C$4,IF(L30="ベスト4",[2]点数換算表!$D$4,IF(L30="ベスト8",[2]点数換算表!$E$4,IF(L30="ベスト16",[2]点数換算表!$F$4,""))))))</f>
        <v>0</v>
      </c>
      <c r="N30" s="12"/>
      <c r="O30" s="11">
        <f>IF(N30="",0,IF(N30="優勝",[2]点数換算表!$B$5,IF(N30="準優勝",[2]点数換算表!$C$5,IF(N30="ベスト4",[2]点数換算表!$D$5,IF(N30="ベスト8",[2]点数換算表!$E$5,IF(N30="ベスト16",[2]点数換算表!$F$5,IF(N30="ベスト32",[2]点数換算表!$G$5,"")))))))</f>
        <v>0</v>
      </c>
      <c r="P30" s="12"/>
      <c r="Q30" s="11">
        <f>IF(P30="",0,IF(P30="優勝",[2]点数換算表!$B$6,IF(P30="準優勝",[2]点数換算表!$C$6,IF(P30="ベスト4",[2]点数換算表!$D$6,IF(P30="ベスト8",[2]点数換算表!$E$6,IF(P30="ベスト16",[2]点数換算表!$F$6,IF(P30="ベスト32",[2]点数換算表!$G$6,"")))))))</f>
        <v>0</v>
      </c>
      <c r="R30" s="12"/>
      <c r="S30" s="11">
        <f>IF(R30="",0,IF(R30="優勝",[2]点数換算表!$B$7,IF(R30="準優勝",[2]点数換算表!$C$7,IF(R30="ベスト4",[2]点数換算表!$D$7,IF(R30="ベスト8",[2]点数換算表!$E$7,[2]点数換算表!$F$7)))))</f>
        <v>0</v>
      </c>
      <c r="T30" s="12"/>
      <c r="U30" s="11">
        <f>IF(T30="",0,IF(T30="優勝",[2]点数換算表!$B$8,IF(T30="準優勝",[2]点数換算表!$C$8,IF(T30="ベスト4",[2]点数換算表!$D$8,IF(T30="ベスト8",[2]点数換算表!$E$8,[2]点数換算表!$F$8)))))</f>
        <v>0</v>
      </c>
      <c r="V30" s="12"/>
      <c r="W30" s="23">
        <f>IF(V30="",0,IF(V30="優勝",[2]点数換算表!$B$13,IF(V30="準優勝",[2]点数換算表!$C$13,IF(V30="ベスト4",[2]点数換算表!$D$13,[2]点数換算表!$E$13))))</f>
        <v>0</v>
      </c>
      <c r="X30" s="12" t="s">
        <v>9</v>
      </c>
      <c r="Y30" s="11">
        <f>IF(X30="",0,IF(X30="優勝",[2]点数換算表!$B$14,IF(X30="準優勝",[2]点数換算表!$C$14,IF(X30="ベスト4",[2]点数換算表!$D$14,[2]点数換算表!$E$14))))</f>
        <v>40</v>
      </c>
      <c r="Z30" s="12"/>
      <c r="AA30" s="11">
        <f>IF(Z30="",0,IF(Z30="優勝",[2]点数換算表!$B$15,IF(Z30="準優勝",[2]点数換算表!$C$15,IF(Z30="ベスト4",[2]点数換算表!$D$15,IF(Z30="ベスト8",[2]点数換算表!$E$15,IF(Z30="ベスト16",[2]点数換算表!$F$15,""))))))</f>
        <v>0</v>
      </c>
      <c r="AB30" s="12"/>
      <c r="AC30" s="11">
        <f>IF(AB30="",0,IF(AB30="優勝",[2]点数換算表!$B$16,IF(AB30="準優勝",[2]点数換算表!$C$16,IF(AB30="ベスト4",[2]点数換算表!$D$16,IF(AB30="ベスト8",[2]点数換算表!$E$16,IF(AB30="ベスト16",[2]点数換算表!$F$16,IF(AB30="ベスト32",[2]点数換算表!$G$16,"")))))))</f>
        <v>0</v>
      </c>
      <c r="AD30" s="12"/>
      <c r="AE30" s="11">
        <f>IF(AD30="",0,IF(AD30="優勝",[2]点数換算表!$B$17,IF(AD30="準優勝",[2]点数換算表!$C$17,IF(AD30="ベスト4",[2]点数換算表!$D$17,IF(AD30="ベスト8",[2]点数換算表!$E$17,IF(AD30="ベスト16",[2]点数換算表!$F$17,IF(AD30="ベスト32",[2]点数換算表!$G$17,"")))))))</f>
        <v>0</v>
      </c>
      <c r="AF30" s="12"/>
      <c r="AG30" s="11">
        <f>IF(AF30="",0,IF(AF30="優勝",[2]点数換算表!$B$18,IF(AF30="準優勝",[2]点数換算表!$C$18,IF(AF30="ベスト4",[2]点数換算表!$D$18,IF(AF30="ベスト8",[2]点数換算表!$E$18,[2]点数換算表!$F$18)))))</f>
        <v>0</v>
      </c>
      <c r="AH30" s="12"/>
      <c r="AI30" s="11">
        <f>IF(AH30="",0,IF(AH30="優勝",[2]点数換算表!$B$19,IF(AH30="準優勝",[2]点数換算表!$C$19,IF(AH30="ベスト4",[2]点数換算表!$D$19,IF(AH30="ベスト8",[2]点数換算表!$E$19,[2]点数換算表!$F$19)))))</f>
        <v>0</v>
      </c>
      <c r="AJ30" s="13">
        <f t="shared" si="3"/>
        <v>0</v>
      </c>
      <c r="AK30" s="15"/>
      <c r="AL30" s="13">
        <f>IF(AK30="",0,IF(AK30="優勝",[10]現行XD用点数換算表!$B$16,IF(AK30="準優勝",[10]現行XD用点数換算表!$C$16,IF(AK30="ベスト4",[10]現行XD用点数換算表!$D$16,IF(AK30="ベスト8",[10]現行XD用点数換算表!$E$16,IF(AK30="ベスト16",[10]現行XD用点数換算表!$F$16,IF(AK30="ベスト32",[10]現行XD用点数換算表!$G$16,"")))))))</f>
        <v>0</v>
      </c>
      <c r="AM30" s="15"/>
      <c r="AN30" s="13">
        <f>IF(AM30="",0,IF(AM30="優勝",[10]現行XD用点数換算表!$B$17,IF(AM30="準優勝",[10]現行XD用点数換算表!$C$17,IF(AM30="ベスト4",[10]現行XD用点数換算表!$D$17,IF(AM30="ベスト8",[10]現行XD用点数換算表!$E$17,IF(AM30="ベスト16",[10]現行XD用点数換算表!$F$17,IF(AM30="ベスト32",[10]現行XD用点数換算表!$G$17,"")))))))</f>
        <v>0</v>
      </c>
    </row>
    <row r="31" spans="1:40">
      <c r="A31" s="13">
        <v>28</v>
      </c>
      <c r="B31" s="15" t="s">
        <v>238</v>
      </c>
      <c r="C31" s="15" t="s">
        <v>181</v>
      </c>
      <c r="D31" s="15">
        <v>1</v>
      </c>
      <c r="E31" s="52" t="s">
        <v>792</v>
      </c>
      <c r="F31" s="50" t="s">
        <v>793</v>
      </c>
      <c r="G31" s="11">
        <f t="shared" si="2"/>
        <v>40</v>
      </c>
      <c r="H31" s="12"/>
      <c r="I31" s="23">
        <f>IF(H31="",0,IF(H31="優勝",[2]点数換算表!$B$2,IF(H31="準優勝",[2]点数換算表!$C$2,IF(H31="ベスト4",[2]点数換算表!$D$2,[2]点数換算表!$E$2))))</f>
        <v>0</v>
      </c>
      <c r="J31" s="12"/>
      <c r="K31" s="11">
        <f>IF(J31="",0,IF(J31="優勝",[2]点数換算表!$B$3,IF(J31="準優勝",[2]点数換算表!$C$3,IF(J31="ベスト4",[2]点数換算表!$D$3,[2]点数換算表!$E$3))))</f>
        <v>0</v>
      </c>
      <c r="L31" s="12"/>
      <c r="M31" s="11">
        <f>IF(L31="",0,IF(L31="優勝",[2]点数換算表!$B$4,IF(L31="準優勝",[2]点数換算表!$C$4,IF(L31="ベスト4",[2]点数換算表!$D$4,IF(L31="ベスト8",[2]点数換算表!$E$4,IF(L31="ベスト16",[2]点数換算表!$F$4,""))))))</f>
        <v>0</v>
      </c>
      <c r="N31" s="12"/>
      <c r="O31" s="11">
        <f>IF(N31="",0,IF(N31="優勝",[2]点数換算表!$B$5,IF(N31="準優勝",[2]点数換算表!$C$5,IF(N31="ベスト4",[2]点数換算表!$D$5,IF(N31="ベスト8",[2]点数換算表!$E$5,IF(N31="ベスト16",[2]点数換算表!$F$5,IF(N31="ベスト32",[2]点数換算表!$G$5,"")))))))</f>
        <v>0</v>
      </c>
      <c r="P31" s="12"/>
      <c r="Q31" s="11">
        <f>IF(P31="",0,IF(P31="優勝",[2]点数換算表!$B$6,IF(P31="準優勝",[2]点数換算表!$C$6,IF(P31="ベスト4",[2]点数換算表!$D$6,IF(P31="ベスト8",[2]点数換算表!$E$6,IF(P31="ベスト16",[2]点数換算表!$F$6,IF(P31="ベスト32",[2]点数換算表!$G$6,"")))))))</f>
        <v>0</v>
      </c>
      <c r="R31" s="12"/>
      <c r="S31" s="11">
        <f>IF(R31="",0,IF(R31="優勝",[2]点数換算表!$B$7,IF(R31="準優勝",[2]点数換算表!$C$7,IF(R31="ベスト4",[2]点数換算表!$D$7,IF(R31="ベスト8",[2]点数換算表!$E$7,[2]点数換算表!$F$7)))))</f>
        <v>0</v>
      </c>
      <c r="T31" s="12"/>
      <c r="U31" s="11">
        <f>IF(T31="",0,IF(T31="優勝",[2]点数換算表!$B$8,IF(T31="準優勝",[2]点数換算表!$C$8,IF(T31="ベスト4",[2]点数換算表!$D$8,IF(T31="ベスト8",[2]点数換算表!$E$8,[2]点数換算表!$F$8)))))</f>
        <v>0</v>
      </c>
      <c r="V31" s="12"/>
      <c r="W31" s="23">
        <f>IF(V31="",0,IF(V31="優勝",[2]点数換算表!$B$13,IF(V31="準優勝",[2]点数換算表!$C$13,IF(V31="ベスト4",[2]点数換算表!$D$13,[2]点数換算表!$E$13))))</f>
        <v>0</v>
      </c>
      <c r="X31" s="12" t="s">
        <v>9</v>
      </c>
      <c r="Y31" s="11">
        <f>IF(X31="",0,IF(X31="優勝",[2]点数換算表!$B$14,IF(X31="準優勝",[2]点数換算表!$C$14,IF(X31="ベスト4",[2]点数換算表!$D$14,[2]点数換算表!$E$14))))</f>
        <v>40</v>
      </c>
      <c r="Z31" s="12"/>
      <c r="AA31" s="11">
        <f>IF(Z31="",0,IF(Z31="優勝",[2]点数換算表!$B$15,IF(Z31="準優勝",[2]点数換算表!$C$15,IF(Z31="ベスト4",[2]点数換算表!$D$15,IF(Z31="ベスト8",[2]点数換算表!$E$15,IF(Z31="ベスト16",[2]点数換算表!$F$15,""))))))</f>
        <v>0</v>
      </c>
      <c r="AB31" s="12"/>
      <c r="AC31" s="11">
        <f>IF(AB31="",0,IF(AB31="優勝",[2]点数換算表!$B$16,IF(AB31="準優勝",[2]点数換算表!$C$16,IF(AB31="ベスト4",[2]点数換算表!$D$16,IF(AB31="ベスト8",[2]点数換算表!$E$16,IF(AB31="ベスト16",[2]点数換算表!$F$16,IF(AB31="ベスト32",[2]点数換算表!$G$16,"")))))))</f>
        <v>0</v>
      </c>
      <c r="AD31" s="12"/>
      <c r="AE31" s="11">
        <f>IF(AD31="",0,IF(AD31="優勝",[2]点数換算表!$B$17,IF(AD31="準優勝",[2]点数換算表!$C$17,IF(AD31="ベスト4",[2]点数換算表!$D$17,IF(AD31="ベスト8",[2]点数換算表!$E$17,IF(AD31="ベスト16",[2]点数換算表!$F$17,IF(AD31="ベスト32",[2]点数換算表!$G$17,"")))))))</f>
        <v>0</v>
      </c>
      <c r="AF31" s="12"/>
      <c r="AG31" s="11">
        <f>IF(AF31="",0,IF(AF31="優勝",[2]点数換算表!$B$18,IF(AF31="準優勝",[2]点数換算表!$C$18,IF(AF31="ベスト4",[2]点数換算表!$D$18,IF(AF31="ベスト8",[2]点数換算表!$E$18,[2]点数換算表!$F$18)))))</f>
        <v>0</v>
      </c>
      <c r="AH31" s="12"/>
      <c r="AI31" s="11">
        <f>IF(AH31="",0,IF(AH31="優勝",[2]点数換算表!$B$19,IF(AH31="準優勝",[2]点数換算表!$C$19,IF(AH31="ベスト4",[2]点数換算表!$D$19,IF(AH31="ベスト8",[2]点数換算表!$E$19,[2]点数換算表!$F$19)))))</f>
        <v>0</v>
      </c>
      <c r="AJ31" s="13">
        <f t="shared" si="3"/>
        <v>0</v>
      </c>
      <c r="AK31" s="15"/>
      <c r="AL31" s="13">
        <f>IF(AK31="",0,IF(AK31="優勝",[9]現行XD用点数換算表!$B$16,IF(AK31="準優勝",[9]現行XD用点数換算表!$C$16,IF(AK31="ベスト4",[9]現行XD用点数換算表!$D$16,IF(AK31="ベスト8",[9]現行XD用点数換算表!$E$16,IF(AK31="ベスト16",[9]現行XD用点数換算表!$F$16,IF(AK31="ベスト32",[9]現行XD用点数換算表!$G$16,"")))))))</f>
        <v>0</v>
      </c>
      <c r="AM31" s="15"/>
      <c r="AN31" s="13">
        <f>IF(AM31="",0,IF(AM31="優勝",[9]現行XD用点数換算表!$B$17,IF(AM31="準優勝",[9]現行XD用点数換算表!$C$17,IF(AM31="ベスト4",[9]現行XD用点数換算表!$D$17,IF(AM31="ベスト8",[9]現行XD用点数換算表!$E$17,IF(AM31="ベスト16",[9]現行XD用点数換算表!$F$17,IF(AM31="ベスト32",[9]現行XD用点数換算表!$G$17,"")))))))</f>
        <v>0</v>
      </c>
    </row>
    <row r="32" spans="1:40">
      <c r="A32" s="13">
        <v>29</v>
      </c>
      <c r="B32" s="15" t="s">
        <v>201</v>
      </c>
      <c r="C32" s="15" t="s">
        <v>202</v>
      </c>
      <c r="D32" s="15">
        <v>3</v>
      </c>
      <c r="E32" s="52" t="s">
        <v>792</v>
      </c>
      <c r="F32" s="50" t="s">
        <v>793</v>
      </c>
      <c r="G32" s="11">
        <f t="shared" si="2"/>
        <v>32</v>
      </c>
      <c r="H32" s="12"/>
      <c r="I32" s="23">
        <f>IF(H32="",0,IF(H32="優勝",[2]点数換算表!$B$2,IF(H32="準優勝",[2]点数換算表!$C$2,IF(H32="ベスト4",[2]点数換算表!$D$2,[2]点数換算表!$E$2))))</f>
        <v>0</v>
      </c>
      <c r="J32" s="12"/>
      <c r="K32" s="11">
        <f>IF(J32="",0,IF(J32="優勝",[2]点数換算表!$B$3,IF(J32="準優勝",[2]点数換算表!$C$3,IF(J32="ベスト4",[2]点数換算表!$D$3,[2]点数換算表!$E$3))))</f>
        <v>0</v>
      </c>
      <c r="L32" s="12"/>
      <c r="M32" s="11">
        <f>IF(L32="",0,IF(L32="優勝",[2]点数換算表!$B$4,IF(L32="準優勝",[2]点数換算表!$C$4,IF(L32="ベスト4",[2]点数換算表!$D$4,IF(L32="ベスト8",[2]点数換算表!$E$4,IF(L32="ベスト16",[2]点数換算表!$F$4,""))))))</f>
        <v>0</v>
      </c>
      <c r="N32" s="12"/>
      <c r="O32" s="11">
        <f>IF(N32="",0,IF(N32="優勝",[2]点数換算表!$B$5,IF(N32="準優勝",[2]点数換算表!$C$5,IF(N32="ベスト4",[2]点数換算表!$D$5,IF(N32="ベスト8",[2]点数換算表!$E$5,IF(N32="ベスト16",[2]点数換算表!$F$5,IF(N32="ベスト32",[2]点数換算表!$G$5,"")))))))</f>
        <v>0</v>
      </c>
      <c r="P32" s="12"/>
      <c r="Q32" s="11">
        <f>IF(P32="",0,IF(P32="優勝",[2]点数換算表!$B$6,IF(P32="準優勝",[2]点数換算表!$C$6,IF(P32="ベスト4",[2]点数換算表!$D$6,IF(P32="ベスト8",[2]点数換算表!$E$6,IF(P32="ベスト16",[2]点数換算表!$F$6,IF(P32="ベスト32",[2]点数換算表!$G$6,"")))))))</f>
        <v>0</v>
      </c>
      <c r="R32" s="12"/>
      <c r="S32" s="11">
        <f>IF(R32="",0,IF(R32="優勝",[2]点数換算表!$B$7,IF(R32="準優勝",[2]点数換算表!$C$7,IF(R32="ベスト4",[2]点数換算表!$D$7,IF(R32="ベスト8",[2]点数換算表!$E$7,[2]点数換算表!$F$7)))))</f>
        <v>0</v>
      </c>
      <c r="T32" s="12"/>
      <c r="U32" s="11">
        <f>IF(T32="",0,IF(T32="優勝",[2]点数換算表!$B$8,IF(T32="準優勝",[2]点数換算表!$C$8,IF(T32="ベスト4",[2]点数換算表!$D$8,IF(T32="ベスト8",[2]点数換算表!$E$8,[2]点数換算表!$F$8)))))</f>
        <v>0</v>
      </c>
      <c r="V32" s="12"/>
      <c r="W32" s="23">
        <f>IF(V32="",0,IF(V32="優勝",[2]点数換算表!$B$13,IF(V32="準優勝",[2]点数換算表!$C$13,IF(V32="ベスト4",[2]点数換算表!$D$13,[2]点数換算表!$E$13))))</f>
        <v>0</v>
      </c>
      <c r="X32" s="12"/>
      <c r="Y32" s="11">
        <f>IF(X32="",0,IF(X32="優勝",[2]点数換算表!$B$14,IF(X32="準優勝",[2]点数換算表!$C$14,IF(X32="ベスト4",[2]点数換算表!$D$14,[2]点数換算表!$E$14))))</f>
        <v>0</v>
      </c>
      <c r="Z32" s="12"/>
      <c r="AA32" s="11">
        <f>IF(Z32="",0,IF(Z32="優勝",[2]点数換算表!$B$15,IF(Z32="準優勝",[2]点数換算表!$C$15,IF(Z32="ベスト4",[2]点数換算表!$D$15,IF(Z32="ベスト8",[2]点数換算表!$E$15,IF(Z32="ベスト16",[2]点数換算表!$F$15,""))))))</f>
        <v>0</v>
      </c>
      <c r="AB32" s="12"/>
      <c r="AC32" s="11">
        <f>IF(AB32="",0,IF(AB32="優勝",[2]点数換算表!$B$16,IF(AB32="準優勝",[2]点数換算表!$C$16,IF(AB32="ベスト4",[2]点数換算表!$D$16,IF(AB32="ベスト8",[2]点数換算表!$E$16,IF(AB32="ベスト16",[2]点数換算表!$F$16,IF(AB32="ベスト32",[2]点数換算表!$G$16,"")))))))</f>
        <v>0</v>
      </c>
      <c r="AD32" s="12"/>
      <c r="AE32" s="11">
        <f>IF(AD32="",0,IF(AD32="優勝",[2]点数換算表!$B$17,IF(AD32="準優勝",[2]点数換算表!$C$17,IF(AD32="ベスト4",[2]点数換算表!$D$17,IF(AD32="ベスト8",[2]点数換算表!$E$17,IF(AD32="ベスト16",[2]点数換算表!$F$17,IF(AD32="ベスト32",[2]点数換算表!$G$17,"")))))))</f>
        <v>0</v>
      </c>
      <c r="AF32" s="12"/>
      <c r="AG32" s="11">
        <f>IF(AF32="",0,IF(AF32="優勝",[2]点数換算表!$B$18,IF(AF32="準優勝",[2]点数換算表!$C$18,IF(AF32="ベスト4",[2]点数換算表!$D$18,IF(AF32="ベスト8",[2]点数換算表!$E$18,[2]点数換算表!$F$18)))))</f>
        <v>0</v>
      </c>
      <c r="AH32" s="12"/>
      <c r="AI32" s="11">
        <f>IF(AH32="",0,IF(AH32="優勝",[2]点数換算表!$B$19,IF(AH32="準優勝",[2]点数換算表!$C$19,IF(AH32="ベスト4",[2]点数換算表!$D$19,IF(AH32="ベスト8",[2]点数換算表!$E$19,[2]点数換算表!$F$19)))))</f>
        <v>0</v>
      </c>
      <c r="AJ32" s="13">
        <f t="shared" si="3"/>
        <v>32</v>
      </c>
      <c r="AK32" s="15" t="s">
        <v>7</v>
      </c>
      <c r="AL32" s="13">
        <f>IF(AK32="",0,IF(AK32="優勝",[9]現行XD用点数換算表!$B$16,IF(AK32="準優勝",[9]現行XD用点数換算表!$C$16,IF(AK32="ベスト4",[9]現行XD用点数換算表!$D$16,IF(AK32="ベスト8",[9]現行XD用点数換算表!$E$16,IF(AK32="ベスト16",[9]現行XD用点数換算表!$F$16,IF(AK32="ベスト32",[9]現行XD用点数換算表!$G$16,"")))))))</f>
        <v>32</v>
      </c>
      <c r="AM32" s="15"/>
      <c r="AN32" s="13">
        <f>IF(AM32="",0,IF(AM32="優勝",[9]現行XD用点数換算表!$B$17,IF(AM32="準優勝",[9]現行XD用点数換算表!$C$17,IF(AM32="ベスト4",[9]現行XD用点数換算表!$D$17,IF(AM32="ベスト8",[9]現行XD用点数換算表!$E$17,IF(AM32="ベスト16",[9]現行XD用点数換算表!$F$17,IF(AM32="ベスト32",[9]現行XD用点数換算表!$G$17,"")))))))</f>
        <v>0</v>
      </c>
    </row>
    <row r="33" spans="1:40">
      <c r="A33" s="13">
        <v>30</v>
      </c>
      <c r="B33" s="15" t="s">
        <v>241</v>
      </c>
      <c r="C33" s="15" t="s">
        <v>178</v>
      </c>
      <c r="D33" s="15">
        <v>2</v>
      </c>
      <c r="E33" s="52" t="s">
        <v>792</v>
      </c>
      <c r="F33" s="50" t="s">
        <v>793</v>
      </c>
      <c r="G33" s="11">
        <f t="shared" si="2"/>
        <v>32</v>
      </c>
      <c r="H33" s="12"/>
      <c r="I33" s="23">
        <f>IF(H33="",0,IF(H33="優勝",[2]点数換算表!$B$2,IF(H33="準優勝",[2]点数換算表!$C$2,IF(H33="ベスト4",[2]点数換算表!$D$2,[2]点数換算表!$E$2))))</f>
        <v>0</v>
      </c>
      <c r="J33" s="12"/>
      <c r="K33" s="11">
        <f>IF(J33="",0,IF(J33="優勝",[2]点数換算表!$B$3,IF(J33="準優勝",[2]点数換算表!$C$3,IF(J33="ベスト4",[2]点数換算表!$D$3,[2]点数換算表!$E$3))))</f>
        <v>0</v>
      </c>
      <c r="L33" s="12"/>
      <c r="M33" s="11">
        <f>IF(L33="",0,IF(L33="優勝",[2]点数換算表!$B$4,IF(L33="準優勝",[2]点数換算表!$C$4,IF(L33="ベスト4",[2]点数換算表!$D$4,IF(L33="ベスト8",[2]点数換算表!$E$4,IF(L33="ベスト16",[2]点数換算表!$F$4,""))))))</f>
        <v>0</v>
      </c>
      <c r="N33" s="12"/>
      <c r="O33" s="11">
        <f>IF(N33="",0,IF(N33="優勝",[2]点数換算表!$B$5,IF(N33="準優勝",[2]点数換算表!$C$5,IF(N33="ベスト4",[2]点数換算表!$D$5,IF(N33="ベスト8",[2]点数換算表!$E$5,IF(N33="ベスト16",[2]点数換算表!$F$5,IF(N33="ベスト32",[2]点数換算表!$G$5,"")))))))</f>
        <v>0</v>
      </c>
      <c r="P33" s="12"/>
      <c r="Q33" s="11">
        <f>IF(P33="",0,IF(P33="優勝",[2]点数換算表!$B$6,IF(P33="準優勝",[2]点数換算表!$C$6,IF(P33="ベスト4",[2]点数換算表!$D$6,IF(P33="ベスト8",[2]点数換算表!$E$6,IF(P33="ベスト16",[2]点数換算表!$F$6,IF(P33="ベスト32",[2]点数換算表!$G$6,"")))))))</f>
        <v>0</v>
      </c>
      <c r="R33" s="12"/>
      <c r="S33" s="11">
        <f>IF(R33="",0,IF(R33="優勝",[2]点数換算表!$B$7,IF(R33="準優勝",[2]点数換算表!$C$7,IF(R33="ベスト4",[2]点数換算表!$D$7,IF(R33="ベスト8",[2]点数換算表!$E$7,[2]点数換算表!$F$7)))))</f>
        <v>0</v>
      </c>
      <c r="T33" s="12"/>
      <c r="U33" s="11">
        <f>IF(T33="",0,IF(T33="優勝",[2]点数換算表!$B$8,IF(T33="準優勝",[2]点数換算表!$C$8,IF(T33="ベスト4",[2]点数換算表!$D$8,IF(T33="ベスト8",[2]点数換算表!$E$8,[2]点数換算表!$F$8)))))</f>
        <v>0</v>
      </c>
      <c r="V33" s="12"/>
      <c r="W33" s="23">
        <f>IF(V33="",0,IF(V33="優勝",[2]点数換算表!$B$13,IF(V33="準優勝",[2]点数換算表!$C$13,IF(V33="ベスト4",[2]点数換算表!$D$13,[2]点数換算表!$E$13))))</f>
        <v>0</v>
      </c>
      <c r="X33" s="12"/>
      <c r="Y33" s="11">
        <f>IF(X33="",0,IF(X33="優勝",[2]点数換算表!$B$14,IF(X33="準優勝",[2]点数換算表!$C$14,IF(X33="ベスト4",[2]点数換算表!$D$14,[2]点数換算表!$E$14))))</f>
        <v>0</v>
      </c>
      <c r="Z33" s="12"/>
      <c r="AA33" s="11">
        <f>IF(Z33="",0,IF(Z33="優勝",[2]点数換算表!$B$15,IF(Z33="準優勝",[2]点数換算表!$C$15,IF(Z33="ベスト4",[2]点数換算表!$D$15,IF(Z33="ベスト8",[2]点数換算表!$E$15,IF(Z33="ベスト16",[2]点数換算表!$F$15,""))))))</f>
        <v>0</v>
      </c>
      <c r="AB33" s="12"/>
      <c r="AC33" s="11">
        <f>IF(AB33="",0,IF(AB33="優勝",[2]点数換算表!$B$16,IF(AB33="準優勝",[2]点数換算表!$C$16,IF(AB33="ベスト4",[2]点数換算表!$D$16,IF(AB33="ベスト8",[2]点数換算表!$E$16,IF(AB33="ベスト16",[2]点数換算表!$F$16,IF(AB33="ベスト32",[2]点数換算表!$G$16,"")))))))</f>
        <v>0</v>
      </c>
      <c r="AD33" s="12"/>
      <c r="AE33" s="11">
        <f>IF(AD33="",0,IF(AD33="優勝",[2]点数換算表!$B$17,IF(AD33="準優勝",[2]点数換算表!$C$17,IF(AD33="ベスト4",[2]点数換算表!$D$17,IF(AD33="ベスト8",[2]点数換算表!$E$17,IF(AD33="ベスト16",[2]点数換算表!$F$17,IF(AD33="ベスト32",[2]点数換算表!$G$17,"")))))))</f>
        <v>0</v>
      </c>
      <c r="AF33" s="12"/>
      <c r="AG33" s="11">
        <f>IF(AF33="",0,IF(AF33="優勝",[2]点数換算表!$B$18,IF(AF33="準優勝",[2]点数換算表!$C$18,IF(AF33="ベスト4",[2]点数換算表!$D$18,IF(AF33="ベスト8",[2]点数換算表!$E$18,[2]点数換算表!$F$18)))))</f>
        <v>0</v>
      </c>
      <c r="AH33" s="12"/>
      <c r="AI33" s="11">
        <f>IF(AH33="",0,IF(AH33="優勝",[2]点数換算表!$B$19,IF(AH33="準優勝",[2]点数換算表!$C$19,IF(AH33="ベスト4",[2]点数換算表!$D$19,IF(AH33="ベスト8",[2]点数換算表!$E$19,[2]点数換算表!$F$19)))))</f>
        <v>0</v>
      </c>
      <c r="AJ33" s="13">
        <f t="shared" si="3"/>
        <v>32</v>
      </c>
      <c r="AK33" s="15" t="s">
        <v>7</v>
      </c>
      <c r="AL33" s="13">
        <f>IF(AK33="",0,IF(AK33="優勝",[9]現行XD用点数換算表!$B$16,IF(AK33="準優勝",[9]現行XD用点数換算表!$C$16,IF(AK33="ベスト4",[9]現行XD用点数換算表!$D$16,IF(AK33="ベスト8",[9]現行XD用点数換算表!$E$16,IF(AK33="ベスト16",[9]現行XD用点数換算表!$F$16,IF(AK33="ベスト32",[9]現行XD用点数換算表!$G$16,"")))))))</f>
        <v>32</v>
      </c>
      <c r="AM33" s="15"/>
      <c r="AN33" s="13">
        <f>IF(AM33="",0,IF(AM33="優勝",[9]現行XD用点数換算表!$B$17,IF(AM33="準優勝",[9]現行XD用点数換算表!$C$17,IF(AM33="ベスト4",[9]現行XD用点数換算表!$D$17,IF(AM33="ベスト8",[9]現行XD用点数換算表!$E$17,IF(AM33="ベスト16",[9]現行XD用点数換算表!$F$17,IF(AM33="ベスト32",[9]現行XD用点数換算表!$G$17,"")))))))</f>
        <v>0</v>
      </c>
    </row>
    <row r="34" spans="1:40">
      <c r="A34" s="13">
        <v>31</v>
      </c>
      <c r="B34" s="15" t="s">
        <v>844</v>
      </c>
      <c r="C34" s="15" t="s">
        <v>139</v>
      </c>
      <c r="D34" s="15">
        <v>2</v>
      </c>
      <c r="E34" s="16" t="s">
        <v>177</v>
      </c>
      <c r="F34" s="40" t="s">
        <v>539</v>
      </c>
      <c r="G34" s="11">
        <f t="shared" si="2"/>
        <v>24</v>
      </c>
      <c r="H34" s="12"/>
      <c r="I34" s="23">
        <f>IF(H34="",0,IF(H34="優勝",[2]点数換算表!$B$2,IF(H34="準優勝",[2]点数換算表!$C$2,IF(H34="ベスト4",[2]点数換算表!$D$2,[2]点数換算表!$E$2))))</f>
        <v>0</v>
      </c>
      <c r="J34" s="12"/>
      <c r="K34" s="11">
        <f>IF(J34="",0,IF(J34="優勝",[2]点数換算表!$B$3,IF(J34="準優勝",[2]点数換算表!$C$3,IF(J34="ベスト4",[2]点数換算表!$D$3,[2]点数換算表!$E$3))))</f>
        <v>0</v>
      </c>
      <c r="L34" s="12"/>
      <c r="M34" s="11">
        <f>IF(L34="",0,IF(L34="優勝",[2]点数換算表!$B$4,IF(L34="準優勝",[2]点数換算表!$C$4,IF(L34="ベスト4",[2]点数換算表!$D$4,IF(L34="ベスト8",[2]点数換算表!$E$4,IF(L34="ベスト16",[2]点数換算表!$F$4,""))))))</f>
        <v>0</v>
      </c>
      <c r="N34" s="12"/>
      <c r="O34" s="11">
        <f>IF(N34="",0,IF(N34="優勝",[2]点数換算表!$B$5,IF(N34="準優勝",[2]点数換算表!$C$5,IF(N34="ベスト4",[2]点数換算表!$D$5,IF(N34="ベスト8",[2]点数換算表!$E$5,IF(N34="ベスト16",[2]点数換算表!$F$5,IF(N34="ベスト32",[2]点数換算表!$G$5,"")))))))</f>
        <v>0</v>
      </c>
      <c r="P34" s="12"/>
      <c r="Q34" s="11">
        <f>IF(P34="",0,IF(P34="優勝",[2]点数換算表!$B$6,IF(P34="準優勝",[2]点数換算表!$C$6,IF(P34="ベスト4",[2]点数換算表!$D$6,IF(P34="ベスト8",[2]点数換算表!$E$6,IF(P34="ベスト16",[2]点数換算表!$F$6,IF(P34="ベスト32",[2]点数換算表!$G$6,"")))))))</f>
        <v>0</v>
      </c>
      <c r="R34" s="12"/>
      <c r="S34" s="11">
        <f>IF(R34="",0,IF(R34="優勝",[2]点数換算表!$B$7,IF(R34="準優勝",[2]点数換算表!$C$7,IF(R34="ベスト4",[2]点数換算表!$D$7,IF(R34="ベスト8",[2]点数換算表!$E$7,[2]点数換算表!$F$7)))))</f>
        <v>0</v>
      </c>
      <c r="T34" s="12"/>
      <c r="U34" s="11">
        <f>IF(T34="",0,IF(T34="優勝",[2]点数換算表!$B$8,IF(T34="準優勝",[2]点数換算表!$C$8,IF(T34="ベスト4",[2]点数換算表!$D$8,IF(T34="ベスト8",[2]点数換算表!$E$8,[2]点数換算表!$F$8)))))</f>
        <v>0</v>
      </c>
      <c r="V34" s="12"/>
      <c r="W34" s="23">
        <f>IF(V34="",0,IF(V34="優勝",[2]点数換算表!$B$13,IF(V34="準優勝",[2]点数換算表!$C$13,IF(V34="ベスト4",[2]点数換算表!$D$13,[2]点数換算表!$E$13))))</f>
        <v>0</v>
      </c>
      <c r="X34" s="12"/>
      <c r="Y34" s="11">
        <f>IF(X34="",0,IF(X34="優勝",[2]点数換算表!$B$14,IF(X34="準優勝",[2]点数換算表!$C$14,IF(X34="ベスト4",[2]点数換算表!$D$14,[2]点数換算表!$E$14))))</f>
        <v>0</v>
      </c>
      <c r="Z34" s="12"/>
      <c r="AA34" s="11">
        <f>IF(Z34="",0,IF(Z34="優勝",[2]点数換算表!$B$15,IF(Z34="準優勝",[2]点数換算表!$C$15,IF(Z34="ベスト4",[2]点数換算表!$D$15,IF(Z34="ベスト8",[2]点数換算表!$E$15,IF(Z34="ベスト16",[2]点数換算表!$F$15,""))))))</f>
        <v>0</v>
      </c>
      <c r="AB34" s="12"/>
      <c r="AC34" s="11">
        <f>IF(AB34="",0,IF(AB34="優勝",[2]点数換算表!$B$16,IF(AB34="準優勝",[2]点数換算表!$C$16,IF(AB34="ベスト4",[2]点数換算表!$D$16,IF(AB34="ベスト8",[2]点数換算表!$E$16,IF(AB34="ベスト16",[2]点数換算表!$F$16,IF(AB34="ベスト32",[2]点数換算表!$G$16,"")))))))</f>
        <v>0</v>
      </c>
      <c r="AD34" s="12"/>
      <c r="AE34" s="11">
        <f>IF(AD34="",0,IF(AD34="優勝",[2]点数換算表!$B$17,IF(AD34="準優勝",[2]点数換算表!$C$17,IF(AD34="ベスト4",[2]点数換算表!$D$17,IF(AD34="ベスト8",[2]点数換算表!$E$17,IF(AD34="ベスト16",[2]点数換算表!$F$17,IF(AD34="ベスト32",[2]点数換算表!$G$17,"")))))))</f>
        <v>0</v>
      </c>
      <c r="AF34" s="12"/>
      <c r="AG34" s="11">
        <f>IF(AF34="",0,IF(AF34="優勝",[2]点数換算表!$B$18,IF(AF34="準優勝",[2]点数換算表!$C$18,IF(AF34="ベスト4",[2]点数換算表!$D$18,IF(AF34="ベスト8",[2]点数換算表!$E$18,[2]点数換算表!$F$18)))))</f>
        <v>0</v>
      </c>
      <c r="AH34" s="12"/>
      <c r="AI34" s="11">
        <f>IF(AH34="",0,IF(AH34="優勝",[2]点数換算表!$B$19,IF(AH34="準優勝",[2]点数換算表!$C$19,IF(AH34="ベスト4",[2]点数換算表!$D$19,IF(AH34="ベスト8",[2]点数換算表!$E$19,[2]点数換算表!$F$19)))))</f>
        <v>0</v>
      </c>
      <c r="AJ34" s="13">
        <f t="shared" si="3"/>
        <v>24</v>
      </c>
      <c r="AK34" s="15"/>
      <c r="AL34" s="13">
        <f>IF(AK34="",0,IF(AK34="優勝",[10]現行XD用点数換算表!$B$16,IF(AK34="準優勝",[10]現行XD用点数換算表!$C$16,IF(AK34="ベスト4",[10]現行XD用点数換算表!$D$16,IF(AK34="ベスト8",[10]現行XD用点数換算表!$E$16,IF(AK34="ベスト16",[10]現行XD用点数換算表!$F$16,IF(AK34="ベスト32",[10]現行XD用点数換算表!$G$16,"")))))))</f>
        <v>0</v>
      </c>
      <c r="AM34" s="15" t="s">
        <v>135</v>
      </c>
      <c r="AN34" s="13">
        <f>IF(AM34="",0,IF(AM34="優勝",[10]現行XD用点数換算表!$B$17,IF(AM34="準優勝",[10]現行XD用点数換算表!$C$17,IF(AM34="ベスト4",[10]現行XD用点数換算表!$D$17,IF(AM34="ベスト8",[10]現行XD用点数換算表!$E$17,IF(AM34="ベスト16",[10]現行XD用点数換算表!$F$17,IF(AM34="ベスト32",[10]現行XD用点数換算表!$G$17,"")))))))</f>
        <v>24</v>
      </c>
    </row>
    <row r="35" spans="1:40">
      <c r="A35" s="13">
        <v>32</v>
      </c>
      <c r="B35" s="15" t="s">
        <v>846</v>
      </c>
      <c r="C35" s="15" t="s">
        <v>140</v>
      </c>
      <c r="D35" s="15">
        <v>3</v>
      </c>
      <c r="E35" s="16" t="s">
        <v>177</v>
      </c>
      <c r="F35" s="40" t="s">
        <v>539</v>
      </c>
      <c r="G35" s="11">
        <f t="shared" si="2"/>
        <v>24</v>
      </c>
      <c r="H35" s="12"/>
      <c r="I35" s="23">
        <f>IF(H35="",0,IF(H35="優勝",[2]点数換算表!$B$2,IF(H35="準優勝",[2]点数換算表!$C$2,IF(H35="ベスト4",[2]点数換算表!$D$2,[2]点数換算表!$E$2))))</f>
        <v>0</v>
      </c>
      <c r="J35" s="12"/>
      <c r="K35" s="11">
        <f>IF(J35="",0,IF(J35="優勝",[2]点数換算表!$B$3,IF(J35="準優勝",[2]点数換算表!$C$3,IF(J35="ベスト4",[2]点数換算表!$D$3,[2]点数換算表!$E$3))))</f>
        <v>0</v>
      </c>
      <c r="L35" s="12"/>
      <c r="M35" s="11">
        <f>IF(L35="",0,IF(L35="優勝",[2]点数換算表!$B$4,IF(L35="準優勝",[2]点数換算表!$C$4,IF(L35="ベスト4",[2]点数換算表!$D$4,IF(L35="ベスト8",[2]点数換算表!$E$4,IF(L35="ベスト16",[2]点数換算表!$F$4,""))))))</f>
        <v>0</v>
      </c>
      <c r="N35" s="12"/>
      <c r="O35" s="11">
        <f>IF(N35="",0,IF(N35="優勝",[2]点数換算表!$B$5,IF(N35="準優勝",[2]点数換算表!$C$5,IF(N35="ベスト4",[2]点数換算表!$D$5,IF(N35="ベスト8",[2]点数換算表!$E$5,IF(N35="ベスト16",[2]点数換算表!$F$5,IF(N35="ベスト32",[2]点数換算表!$G$5,"")))))))</f>
        <v>0</v>
      </c>
      <c r="P35" s="12"/>
      <c r="Q35" s="11">
        <f>IF(P35="",0,IF(P35="優勝",[2]点数換算表!$B$6,IF(P35="準優勝",[2]点数換算表!$C$6,IF(P35="ベスト4",[2]点数換算表!$D$6,IF(P35="ベスト8",[2]点数換算表!$E$6,IF(P35="ベスト16",[2]点数換算表!$F$6,IF(P35="ベスト32",[2]点数換算表!$G$6,"")))))))</f>
        <v>0</v>
      </c>
      <c r="R35" s="12"/>
      <c r="S35" s="11">
        <f>IF(R35="",0,IF(R35="優勝",[2]点数換算表!$B$7,IF(R35="準優勝",[2]点数換算表!$C$7,IF(R35="ベスト4",[2]点数換算表!$D$7,IF(R35="ベスト8",[2]点数換算表!$E$7,[2]点数換算表!$F$7)))))</f>
        <v>0</v>
      </c>
      <c r="T35" s="12"/>
      <c r="U35" s="11">
        <f>IF(T35="",0,IF(T35="優勝",[2]点数換算表!$B$8,IF(T35="準優勝",[2]点数換算表!$C$8,IF(T35="ベスト4",[2]点数換算表!$D$8,IF(T35="ベスト8",[2]点数換算表!$E$8,[2]点数換算表!$F$8)))))</f>
        <v>0</v>
      </c>
      <c r="V35" s="12"/>
      <c r="W35" s="23">
        <f>IF(V35="",0,IF(V35="優勝",[2]点数換算表!$B$13,IF(V35="準優勝",[2]点数換算表!$C$13,IF(V35="ベスト4",[2]点数換算表!$D$13,[2]点数換算表!$E$13))))</f>
        <v>0</v>
      </c>
      <c r="X35" s="12"/>
      <c r="Y35" s="11">
        <f>IF(X35="",0,IF(X35="優勝",[2]点数換算表!$B$14,IF(X35="準優勝",[2]点数換算表!$C$14,IF(X35="ベスト4",[2]点数換算表!$D$14,[2]点数換算表!$E$14))))</f>
        <v>0</v>
      </c>
      <c r="Z35" s="12"/>
      <c r="AA35" s="11">
        <f>IF(Z35="",0,IF(Z35="優勝",[2]点数換算表!$B$15,IF(Z35="準優勝",[2]点数換算表!$C$15,IF(Z35="ベスト4",[2]点数換算表!$D$15,IF(Z35="ベスト8",[2]点数換算表!$E$15,IF(Z35="ベスト16",[2]点数換算表!$F$15,""))))))</f>
        <v>0</v>
      </c>
      <c r="AB35" s="12"/>
      <c r="AC35" s="11">
        <f>IF(AB35="",0,IF(AB35="優勝",[2]点数換算表!$B$16,IF(AB35="準優勝",[2]点数換算表!$C$16,IF(AB35="ベスト4",[2]点数換算表!$D$16,IF(AB35="ベスト8",[2]点数換算表!$E$16,IF(AB35="ベスト16",[2]点数換算表!$F$16,IF(AB35="ベスト32",[2]点数換算表!$G$16,"")))))))</f>
        <v>0</v>
      </c>
      <c r="AD35" s="12"/>
      <c r="AE35" s="11">
        <f>IF(AD35="",0,IF(AD35="優勝",[2]点数換算表!$B$17,IF(AD35="準優勝",[2]点数換算表!$C$17,IF(AD35="ベスト4",[2]点数換算表!$D$17,IF(AD35="ベスト8",[2]点数換算表!$E$17,IF(AD35="ベスト16",[2]点数換算表!$F$17,IF(AD35="ベスト32",[2]点数換算表!$G$17,"")))))))</f>
        <v>0</v>
      </c>
      <c r="AF35" s="12"/>
      <c r="AG35" s="11">
        <f>IF(AF35="",0,IF(AF35="優勝",[2]点数換算表!$B$18,IF(AF35="準優勝",[2]点数換算表!$C$18,IF(AF35="ベスト4",[2]点数換算表!$D$18,IF(AF35="ベスト8",[2]点数換算表!$E$18,[2]点数換算表!$F$18)))))</f>
        <v>0</v>
      </c>
      <c r="AH35" s="12"/>
      <c r="AI35" s="11">
        <f>IF(AH35="",0,IF(AH35="優勝",[2]点数換算表!$B$19,IF(AH35="準優勝",[2]点数換算表!$C$19,IF(AH35="ベスト4",[2]点数換算表!$D$19,IF(AH35="ベスト8",[2]点数換算表!$E$19,[2]点数換算表!$F$19)))))</f>
        <v>0</v>
      </c>
      <c r="AJ35" s="13">
        <f t="shared" si="3"/>
        <v>24</v>
      </c>
      <c r="AK35" s="15"/>
      <c r="AL35" s="13">
        <f>IF(AK35="",0,IF(AK35="優勝",[10]現行XD用点数換算表!$B$16,IF(AK35="準優勝",[10]現行XD用点数換算表!$C$16,IF(AK35="ベスト4",[10]現行XD用点数換算表!$D$16,IF(AK35="ベスト8",[10]現行XD用点数換算表!$E$16,IF(AK35="ベスト16",[10]現行XD用点数換算表!$F$16,IF(AK35="ベスト32",[10]現行XD用点数換算表!$G$16,"")))))))</f>
        <v>0</v>
      </c>
      <c r="AM35" s="15" t="s">
        <v>135</v>
      </c>
      <c r="AN35" s="13">
        <f>IF(AM35="",0,IF(AM35="優勝",[10]現行XD用点数換算表!$B$17,IF(AM35="準優勝",[10]現行XD用点数換算表!$C$17,IF(AM35="ベスト4",[10]現行XD用点数換算表!$D$17,IF(AM35="ベスト8",[10]現行XD用点数換算表!$E$17,IF(AM35="ベスト16",[10]現行XD用点数換算表!$F$17,IF(AM35="ベスト32",[10]現行XD用点数換算表!$G$17,"")))))))</f>
        <v>24</v>
      </c>
    </row>
    <row r="36" spans="1:40">
      <c r="A36" s="13">
        <v>33</v>
      </c>
      <c r="B36" s="15" t="s">
        <v>242</v>
      </c>
      <c r="C36" s="15" t="s">
        <v>186</v>
      </c>
      <c r="D36" s="15">
        <v>2</v>
      </c>
      <c r="E36" s="52" t="s">
        <v>792</v>
      </c>
      <c r="F36" s="50" t="s">
        <v>793</v>
      </c>
      <c r="G36" s="11">
        <f t="shared" si="2"/>
        <v>24</v>
      </c>
      <c r="H36" s="12"/>
      <c r="I36" s="23">
        <f>IF(H36="",0,IF(H36="優勝",[2]点数換算表!$B$2,IF(H36="準優勝",[2]点数換算表!$C$2,IF(H36="ベスト4",[2]点数換算表!$D$2,[2]点数換算表!$E$2))))</f>
        <v>0</v>
      </c>
      <c r="J36" s="12"/>
      <c r="K36" s="11">
        <f>IF(J36="",0,IF(J36="優勝",[2]点数換算表!$B$3,IF(J36="準優勝",[2]点数換算表!$C$3,IF(J36="ベスト4",[2]点数換算表!$D$3,[2]点数換算表!$E$3))))</f>
        <v>0</v>
      </c>
      <c r="L36" s="12"/>
      <c r="M36" s="11">
        <f>IF(L36="",0,IF(L36="優勝",[2]点数換算表!$B$4,IF(L36="準優勝",[2]点数換算表!$C$4,IF(L36="ベスト4",[2]点数換算表!$D$4,IF(L36="ベスト8",[2]点数換算表!$E$4,IF(L36="ベスト16",[2]点数換算表!$F$4,""))))))</f>
        <v>0</v>
      </c>
      <c r="N36" s="12"/>
      <c r="O36" s="11">
        <f>IF(N36="",0,IF(N36="優勝",[2]点数換算表!$B$5,IF(N36="準優勝",[2]点数換算表!$C$5,IF(N36="ベスト4",[2]点数換算表!$D$5,IF(N36="ベスト8",[2]点数換算表!$E$5,IF(N36="ベスト16",[2]点数換算表!$F$5,IF(N36="ベスト32",[2]点数換算表!$G$5,"")))))))</f>
        <v>0</v>
      </c>
      <c r="P36" s="12"/>
      <c r="Q36" s="11">
        <f>IF(P36="",0,IF(P36="優勝",[2]点数換算表!$B$6,IF(P36="準優勝",[2]点数換算表!$C$6,IF(P36="ベスト4",[2]点数換算表!$D$6,IF(P36="ベスト8",[2]点数換算表!$E$6,IF(P36="ベスト16",[2]点数換算表!$F$6,IF(P36="ベスト32",[2]点数換算表!$G$6,"")))))))</f>
        <v>0</v>
      </c>
      <c r="R36" s="12"/>
      <c r="S36" s="11">
        <f>IF(R36="",0,IF(R36="優勝",[2]点数換算表!$B$7,IF(R36="準優勝",[2]点数換算表!$C$7,IF(R36="ベスト4",[2]点数換算表!$D$7,IF(R36="ベスト8",[2]点数換算表!$E$7,[2]点数換算表!$F$7)))))</f>
        <v>0</v>
      </c>
      <c r="T36" s="12"/>
      <c r="U36" s="11">
        <f>IF(T36="",0,IF(T36="優勝",[2]点数換算表!$B$8,IF(T36="準優勝",[2]点数換算表!$C$8,IF(T36="ベスト4",[2]点数換算表!$D$8,IF(T36="ベスト8",[2]点数換算表!$E$8,[2]点数換算表!$F$8)))))</f>
        <v>0</v>
      </c>
      <c r="V36" s="12"/>
      <c r="W36" s="23">
        <f>IF(V36="",0,IF(V36="優勝",[2]点数換算表!$B$13,IF(V36="準優勝",[2]点数換算表!$C$13,IF(V36="ベスト4",[2]点数換算表!$D$13,[2]点数換算表!$E$13))))</f>
        <v>0</v>
      </c>
      <c r="X36" s="12"/>
      <c r="Y36" s="11">
        <f>IF(X36="",0,IF(X36="優勝",[2]点数換算表!$B$14,IF(X36="準優勝",[2]点数換算表!$C$14,IF(X36="ベスト4",[2]点数換算表!$D$14,[2]点数換算表!$E$14))))</f>
        <v>0</v>
      </c>
      <c r="Z36" s="12"/>
      <c r="AA36" s="11">
        <f>IF(Z36="",0,IF(Z36="優勝",[2]点数換算表!$B$15,IF(Z36="準優勝",[2]点数換算表!$C$15,IF(Z36="ベスト4",[2]点数換算表!$D$15,IF(Z36="ベスト8",[2]点数換算表!$E$15,IF(Z36="ベスト16",[2]点数換算表!$F$15,""))))))</f>
        <v>0</v>
      </c>
      <c r="AB36" s="12"/>
      <c r="AC36" s="11">
        <f>IF(AB36="",0,IF(AB36="優勝",[2]点数換算表!$B$16,IF(AB36="準優勝",[2]点数換算表!$C$16,IF(AB36="ベスト4",[2]点数換算表!$D$16,IF(AB36="ベスト8",[2]点数換算表!$E$16,IF(AB36="ベスト16",[2]点数換算表!$F$16,IF(AB36="ベスト32",[2]点数換算表!$G$16,"")))))))</f>
        <v>0</v>
      </c>
      <c r="AD36" s="12"/>
      <c r="AE36" s="11">
        <f>IF(AD36="",0,IF(AD36="優勝",[2]点数換算表!$B$17,IF(AD36="準優勝",[2]点数換算表!$C$17,IF(AD36="ベスト4",[2]点数換算表!$D$17,IF(AD36="ベスト8",[2]点数換算表!$E$17,IF(AD36="ベスト16",[2]点数換算表!$F$17,IF(AD36="ベスト32",[2]点数換算表!$G$17,"")))))))</f>
        <v>0</v>
      </c>
      <c r="AF36" s="12"/>
      <c r="AG36" s="11">
        <f>IF(AF36="",0,IF(AF36="優勝",[2]点数換算表!$B$18,IF(AF36="準優勝",[2]点数換算表!$C$18,IF(AF36="ベスト4",[2]点数換算表!$D$18,IF(AF36="ベスト8",[2]点数換算表!$E$18,[2]点数換算表!$F$18)))))</f>
        <v>0</v>
      </c>
      <c r="AH36" s="12"/>
      <c r="AI36" s="11">
        <f>IF(AH36="",0,IF(AH36="優勝",[2]点数換算表!$B$19,IF(AH36="準優勝",[2]点数換算表!$C$19,IF(AH36="ベスト4",[2]点数換算表!$D$19,IF(AH36="ベスト8",[2]点数換算表!$E$19,[2]点数換算表!$F$19)))))</f>
        <v>0</v>
      </c>
      <c r="AJ36" s="13">
        <f t="shared" si="3"/>
        <v>24</v>
      </c>
      <c r="AK36" s="15"/>
      <c r="AL36" s="13">
        <f>IF(AK36="",0,IF(AK36="優勝",[9]現行XD用点数換算表!$B$16,IF(AK36="準優勝",[9]現行XD用点数換算表!$C$16,IF(AK36="ベスト4",[9]現行XD用点数換算表!$D$16,IF(AK36="ベスト8",[9]現行XD用点数換算表!$E$16,IF(AK36="ベスト16",[9]現行XD用点数換算表!$F$16,IF(AK36="ベスト32",[9]現行XD用点数換算表!$G$16,"")))))))</f>
        <v>0</v>
      </c>
      <c r="AM36" s="15" t="s">
        <v>135</v>
      </c>
      <c r="AN36" s="13">
        <f>IF(AM36="",0,IF(AM36="優勝",[9]現行XD用点数換算表!$B$17,IF(AM36="準優勝",[9]現行XD用点数換算表!$C$17,IF(AM36="ベスト4",[9]現行XD用点数換算表!$D$17,IF(AM36="ベスト8",[9]現行XD用点数換算表!$E$17,IF(AM36="ベスト16",[9]現行XD用点数換算表!$F$17,IF(AM36="ベスト32",[9]現行XD用点数換算表!$G$17,"")))))))</f>
        <v>24</v>
      </c>
    </row>
    <row r="37" spans="1:40">
      <c r="A37" s="13">
        <v>34</v>
      </c>
      <c r="B37" s="15" t="s">
        <v>243</v>
      </c>
      <c r="C37" s="15" t="s">
        <v>186</v>
      </c>
      <c r="D37" s="15">
        <v>2</v>
      </c>
      <c r="E37" s="52" t="s">
        <v>792</v>
      </c>
      <c r="F37" s="50" t="s">
        <v>793</v>
      </c>
      <c r="G37" s="11">
        <f t="shared" si="2"/>
        <v>24</v>
      </c>
      <c r="H37" s="12"/>
      <c r="I37" s="23">
        <f>IF(H37="",0,IF(H37="優勝",[2]点数換算表!$B$2,IF(H37="準優勝",[2]点数換算表!$C$2,IF(H37="ベスト4",[2]点数換算表!$D$2,[2]点数換算表!$E$2))))</f>
        <v>0</v>
      </c>
      <c r="J37" s="12"/>
      <c r="K37" s="11">
        <f>IF(J37="",0,IF(J37="優勝",[2]点数換算表!$B$3,IF(J37="準優勝",[2]点数換算表!$C$3,IF(J37="ベスト4",[2]点数換算表!$D$3,[2]点数換算表!$E$3))))</f>
        <v>0</v>
      </c>
      <c r="L37" s="12"/>
      <c r="M37" s="11">
        <f>IF(L37="",0,IF(L37="優勝",[2]点数換算表!$B$4,IF(L37="準優勝",[2]点数換算表!$C$4,IF(L37="ベスト4",[2]点数換算表!$D$4,IF(L37="ベスト8",[2]点数換算表!$E$4,IF(L37="ベスト16",[2]点数換算表!$F$4,""))))))</f>
        <v>0</v>
      </c>
      <c r="N37" s="12"/>
      <c r="O37" s="11">
        <f>IF(N37="",0,IF(N37="優勝",[2]点数換算表!$B$5,IF(N37="準優勝",[2]点数換算表!$C$5,IF(N37="ベスト4",[2]点数換算表!$D$5,IF(N37="ベスト8",[2]点数換算表!$E$5,IF(N37="ベスト16",[2]点数換算表!$F$5,IF(N37="ベスト32",[2]点数換算表!$G$5,"")))))))</f>
        <v>0</v>
      </c>
      <c r="P37" s="12"/>
      <c r="Q37" s="11">
        <f>IF(P37="",0,IF(P37="優勝",[2]点数換算表!$B$6,IF(P37="準優勝",[2]点数換算表!$C$6,IF(P37="ベスト4",[2]点数換算表!$D$6,IF(P37="ベスト8",[2]点数換算表!$E$6,IF(P37="ベスト16",[2]点数換算表!$F$6,IF(P37="ベスト32",[2]点数換算表!$G$6,"")))))))</f>
        <v>0</v>
      </c>
      <c r="R37" s="12"/>
      <c r="S37" s="11">
        <f>IF(R37="",0,IF(R37="優勝",[2]点数換算表!$B$7,IF(R37="準優勝",[2]点数換算表!$C$7,IF(R37="ベスト4",[2]点数換算表!$D$7,IF(R37="ベスト8",[2]点数換算表!$E$7,[2]点数換算表!$F$7)))))</f>
        <v>0</v>
      </c>
      <c r="T37" s="12"/>
      <c r="U37" s="11">
        <f>IF(T37="",0,IF(T37="優勝",[2]点数換算表!$B$8,IF(T37="準優勝",[2]点数換算表!$C$8,IF(T37="ベスト4",[2]点数換算表!$D$8,IF(T37="ベスト8",[2]点数換算表!$E$8,[2]点数換算表!$F$8)))))</f>
        <v>0</v>
      </c>
      <c r="V37" s="12"/>
      <c r="W37" s="23">
        <f>IF(V37="",0,IF(V37="優勝",[2]点数換算表!$B$13,IF(V37="準優勝",[2]点数換算表!$C$13,IF(V37="ベスト4",[2]点数換算表!$D$13,[2]点数換算表!$E$13))))</f>
        <v>0</v>
      </c>
      <c r="X37" s="12"/>
      <c r="Y37" s="11">
        <f>IF(X37="",0,IF(X37="優勝",[2]点数換算表!$B$14,IF(X37="準優勝",[2]点数換算表!$C$14,IF(X37="ベスト4",[2]点数換算表!$D$14,[2]点数換算表!$E$14))))</f>
        <v>0</v>
      </c>
      <c r="Z37" s="12"/>
      <c r="AA37" s="11">
        <f>IF(Z37="",0,IF(Z37="優勝",[2]点数換算表!$B$15,IF(Z37="準優勝",[2]点数換算表!$C$15,IF(Z37="ベスト4",[2]点数換算表!$D$15,IF(Z37="ベスト8",[2]点数換算表!$E$15,IF(Z37="ベスト16",[2]点数換算表!$F$15,""))))))</f>
        <v>0</v>
      </c>
      <c r="AB37" s="12"/>
      <c r="AC37" s="11">
        <f>IF(AB37="",0,IF(AB37="優勝",[2]点数換算表!$B$16,IF(AB37="準優勝",[2]点数換算表!$C$16,IF(AB37="ベスト4",[2]点数換算表!$D$16,IF(AB37="ベスト8",[2]点数換算表!$E$16,IF(AB37="ベスト16",[2]点数換算表!$F$16,IF(AB37="ベスト32",[2]点数換算表!$G$16,"")))))))</f>
        <v>0</v>
      </c>
      <c r="AD37" s="12"/>
      <c r="AE37" s="11">
        <f>IF(AD37="",0,IF(AD37="優勝",[2]点数換算表!$B$17,IF(AD37="準優勝",[2]点数換算表!$C$17,IF(AD37="ベスト4",[2]点数換算表!$D$17,IF(AD37="ベスト8",[2]点数換算表!$E$17,IF(AD37="ベスト16",[2]点数換算表!$F$17,IF(AD37="ベスト32",[2]点数換算表!$G$17,"")))))))</f>
        <v>0</v>
      </c>
      <c r="AF37" s="12"/>
      <c r="AG37" s="11">
        <f>IF(AF37="",0,IF(AF37="優勝",[2]点数換算表!$B$18,IF(AF37="準優勝",[2]点数換算表!$C$18,IF(AF37="ベスト4",[2]点数換算表!$D$18,IF(AF37="ベスト8",[2]点数換算表!$E$18,[2]点数換算表!$F$18)))))</f>
        <v>0</v>
      </c>
      <c r="AH37" s="12"/>
      <c r="AI37" s="11">
        <f>IF(AH37="",0,IF(AH37="優勝",[2]点数換算表!$B$19,IF(AH37="準優勝",[2]点数換算表!$C$19,IF(AH37="ベスト4",[2]点数換算表!$D$19,IF(AH37="ベスト8",[2]点数換算表!$E$19,[2]点数換算表!$F$19)))))</f>
        <v>0</v>
      </c>
      <c r="AJ37" s="13">
        <f t="shared" si="3"/>
        <v>24</v>
      </c>
      <c r="AK37" s="15"/>
      <c r="AL37" s="13">
        <f>IF(AK37="",0,IF(AK37="優勝",[9]現行XD用点数換算表!$B$16,IF(AK37="準優勝",[9]現行XD用点数換算表!$C$16,IF(AK37="ベスト4",[9]現行XD用点数換算表!$D$16,IF(AK37="ベスト8",[9]現行XD用点数換算表!$E$16,IF(AK37="ベスト16",[9]現行XD用点数換算表!$F$16,IF(AK37="ベスト32",[9]現行XD用点数換算表!$G$16,"")))))))</f>
        <v>0</v>
      </c>
      <c r="AM37" s="15" t="s">
        <v>135</v>
      </c>
      <c r="AN37" s="13">
        <f>IF(AM37="",0,IF(AM37="優勝",[9]現行XD用点数換算表!$B$17,IF(AM37="準優勝",[9]現行XD用点数換算表!$C$17,IF(AM37="ベスト4",[9]現行XD用点数換算表!$D$17,IF(AM37="ベスト8",[9]現行XD用点数換算表!$E$17,IF(AM37="ベスト16",[9]現行XD用点数換算表!$F$17,IF(AM37="ベスト32",[9]現行XD用点数換算表!$G$17,"")))))))</f>
        <v>24</v>
      </c>
    </row>
    <row r="38" spans="1:40">
      <c r="A38" s="13">
        <v>35</v>
      </c>
      <c r="B38" s="15" t="s">
        <v>205</v>
      </c>
      <c r="C38" s="15" t="s">
        <v>181</v>
      </c>
      <c r="D38" s="15">
        <v>2</v>
      </c>
      <c r="E38" s="52" t="s">
        <v>792</v>
      </c>
      <c r="F38" s="50" t="s">
        <v>793</v>
      </c>
      <c r="G38" s="11">
        <f t="shared" si="2"/>
        <v>8</v>
      </c>
      <c r="H38" s="12"/>
      <c r="I38" s="23">
        <f>IF(H38="",0,IF(H38="優勝",[2]点数換算表!$B$2,IF(H38="準優勝",[2]点数換算表!$C$2,IF(H38="ベスト4",[2]点数換算表!$D$2,[2]点数換算表!$E$2))))</f>
        <v>0</v>
      </c>
      <c r="J38" s="12"/>
      <c r="K38" s="11">
        <f>IF(J38="",0,IF(J38="優勝",[2]点数換算表!$B$3,IF(J38="準優勝",[2]点数換算表!$C$3,IF(J38="ベスト4",[2]点数換算表!$D$3,[2]点数換算表!$E$3))))</f>
        <v>0</v>
      </c>
      <c r="L38" s="12"/>
      <c r="M38" s="11">
        <f>IF(L38="",0,IF(L38="優勝",[2]点数換算表!$B$4,IF(L38="準優勝",[2]点数換算表!$C$4,IF(L38="ベスト4",[2]点数換算表!$D$4,IF(L38="ベスト8",[2]点数換算表!$E$4,IF(L38="ベスト16",[2]点数換算表!$F$4,""))))))</f>
        <v>0</v>
      </c>
      <c r="N38" s="12"/>
      <c r="O38" s="11">
        <f>IF(N38="",0,IF(N38="優勝",[2]点数換算表!$B$5,IF(N38="準優勝",[2]点数換算表!$C$5,IF(N38="ベスト4",[2]点数換算表!$D$5,IF(N38="ベスト8",[2]点数換算表!$E$5,IF(N38="ベスト16",[2]点数換算表!$F$5,IF(N38="ベスト32",[2]点数換算表!$G$5,"")))))))</f>
        <v>0</v>
      </c>
      <c r="P38" s="12"/>
      <c r="Q38" s="11">
        <f>IF(P38="",0,IF(P38="優勝",[2]点数換算表!$B$6,IF(P38="準優勝",[2]点数換算表!$C$6,IF(P38="ベスト4",[2]点数換算表!$D$6,IF(P38="ベスト8",[2]点数換算表!$E$6,IF(P38="ベスト16",[2]点数換算表!$F$6,IF(P38="ベスト32",[2]点数換算表!$G$6,"")))))))</f>
        <v>0</v>
      </c>
      <c r="R38" s="12"/>
      <c r="S38" s="11">
        <f>IF(R38="",0,IF(R38="優勝",[2]点数換算表!$B$7,IF(R38="準優勝",[2]点数換算表!$C$7,IF(R38="ベスト4",[2]点数換算表!$D$7,IF(R38="ベスト8",[2]点数換算表!$E$7,[2]点数換算表!$F$7)))))</f>
        <v>0</v>
      </c>
      <c r="T38" s="12"/>
      <c r="U38" s="11">
        <f>IF(T38="",0,IF(T38="優勝",[2]点数換算表!$B$8,IF(T38="準優勝",[2]点数換算表!$C$8,IF(T38="ベスト4",[2]点数換算表!$D$8,IF(T38="ベスト8",[2]点数換算表!$E$8,[2]点数換算表!$F$8)))))</f>
        <v>0</v>
      </c>
      <c r="V38" s="12"/>
      <c r="W38" s="23">
        <f>IF(V38="",0,IF(V38="優勝",[2]点数換算表!$B$13,IF(V38="準優勝",[2]点数換算表!$C$13,IF(V38="ベスト4",[2]点数換算表!$D$13,[2]点数換算表!$E$13))))</f>
        <v>0</v>
      </c>
      <c r="X38" s="12"/>
      <c r="Y38" s="11">
        <f>IF(X38="",0,IF(X38="優勝",[2]点数換算表!$B$14,IF(X38="準優勝",[2]点数換算表!$C$14,IF(X38="ベスト4",[2]点数換算表!$D$14,[2]点数換算表!$E$14))))</f>
        <v>0</v>
      </c>
      <c r="Z38" s="12"/>
      <c r="AA38" s="11">
        <f>IF(Z38="",0,IF(Z38="優勝",[2]点数換算表!$B$15,IF(Z38="準優勝",[2]点数換算表!$C$15,IF(Z38="ベスト4",[2]点数換算表!$D$15,IF(Z38="ベスト8",[2]点数換算表!$E$15,IF(Z38="ベスト16",[2]点数換算表!$F$15,""))))))</f>
        <v>0</v>
      </c>
      <c r="AB38" s="12"/>
      <c r="AC38" s="11">
        <f>IF(AB38="",0,IF(AB38="優勝",[2]点数換算表!$B$16,IF(AB38="準優勝",[2]点数換算表!$C$16,IF(AB38="ベスト4",[2]点数換算表!$D$16,IF(AB38="ベスト8",[2]点数換算表!$E$16,IF(AB38="ベスト16",[2]点数換算表!$F$16,IF(AB38="ベスト32",[2]点数換算表!$G$16,"")))))))</f>
        <v>0</v>
      </c>
      <c r="AD38" s="12"/>
      <c r="AE38" s="11">
        <f>IF(AD38="",0,IF(AD38="優勝",[2]点数換算表!$B$17,IF(AD38="準優勝",[2]点数換算表!$C$17,IF(AD38="ベスト4",[2]点数換算表!$D$17,IF(AD38="ベスト8",[2]点数換算表!$E$17,IF(AD38="ベスト16",[2]点数換算表!$F$17,IF(AD38="ベスト32",[2]点数換算表!$G$17,"")))))))</f>
        <v>0</v>
      </c>
      <c r="AF38" s="12"/>
      <c r="AG38" s="11">
        <f>IF(AF38="",0,IF(AF38="優勝",[2]点数換算表!$B$18,IF(AF38="準優勝",[2]点数換算表!$C$18,IF(AF38="ベスト4",[2]点数換算表!$D$18,IF(AF38="ベスト8",[2]点数換算表!$E$18,[2]点数換算表!$F$18)))))</f>
        <v>0</v>
      </c>
      <c r="AH38" s="12"/>
      <c r="AI38" s="11">
        <f>IF(AH38="",0,IF(AH38="優勝",[2]点数換算表!$B$19,IF(AH38="準優勝",[2]点数換算表!$C$19,IF(AH38="ベスト4",[2]点数換算表!$D$19,IF(AH38="ベスト8",[2]点数換算表!$E$19,[2]点数換算表!$F$19)))))</f>
        <v>0</v>
      </c>
      <c r="AJ38" s="13">
        <f t="shared" si="3"/>
        <v>8</v>
      </c>
      <c r="AK38" s="15" t="s">
        <v>135</v>
      </c>
      <c r="AL38" s="13">
        <f>IF(AK38="",0,IF(AK38="優勝",[9]現行XD用点数換算表!$B$16,IF(AK38="準優勝",[9]現行XD用点数換算表!$C$16,IF(AK38="ベスト4",[9]現行XD用点数換算表!$D$16,IF(AK38="ベスト8",[9]現行XD用点数換算表!$E$16,IF(AK38="ベスト16",[9]現行XD用点数換算表!$F$16,IF(AK38="ベスト32",[9]現行XD用点数換算表!$G$16,"")))))))</f>
        <v>8</v>
      </c>
      <c r="AM38" s="15"/>
      <c r="AN38" s="13">
        <f>IF(AM38="",0,IF(AM38="優勝",[9]現行XD用点数換算表!$B$17,IF(AM38="準優勝",[9]現行XD用点数換算表!$C$17,IF(AM38="ベスト4",[9]現行XD用点数換算表!$D$17,IF(AM38="ベスト8",[9]現行XD用点数換算表!$E$17,IF(AM38="ベスト16",[9]現行XD用点数換算表!$F$17,IF(AM38="ベスト32",[9]現行XD用点数換算表!$G$17,"")))))))</f>
        <v>0</v>
      </c>
    </row>
    <row r="39" spans="1:40">
      <c r="A39" s="13">
        <v>36</v>
      </c>
      <c r="B39" s="15" t="s">
        <v>852</v>
      </c>
      <c r="C39" s="15" t="s">
        <v>140</v>
      </c>
      <c r="D39" s="15">
        <v>2</v>
      </c>
      <c r="E39" s="16" t="s">
        <v>177</v>
      </c>
      <c r="F39" s="40" t="s">
        <v>539</v>
      </c>
      <c r="G39" s="11">
        <f t="shared" si="2"/>
        <v>8</v>
      </c>
      <c r="H39" s="12"/>
      <c r="I39" s="23">
        <f>IF(H39="",0,IF(H39="優勝",[2]点数換算表!$B$2,IF(H39="準優勝",[2]点数換算表!$C$2,IF(H39="ベスト4",[2]点数換算表!$D$2,[2]点数換算表!$E$2))))</f>
        <v>0</v>
      </c>
      <c r="J39" s="12"/>
      <c r="K39" s="11">
        <f>IF(J39="",0,IF(J39="優勝",[2]点数換算表!$B$3,IF(J39="準優勝",[2]点数換算表!$C$3,IF(J39="ベスト4",[2]点数換算表!$D$3,[2]点数換算表!$E$3))))</f>
        <v>0</v>
      </c>
      <c r="L39" s="12"/>
      <c r="M39" s="11">
        <f>IF(L39="",0,IF(L39="優勝",[2]点数換算表!$B$4,IF(L39="準優勝",[2]点数換算表!$C$4,IF(L39="ベスト4",[2]点数換算表!$D$4,IF(L39="ベスト8",[2]点数換算表!$E$4,IF(L39="ベスト16",[2]点数換算表!$F$4,""))))))</f>
        <v>0</v>
      </c>
      <c r="N39" s="12"/>
      <c r="O39" s="11">
        <f>IF(N39="",0,IF(N39="優勝",[2]点数換算表!$B$5,IF(N39="準優勝",[2]点数換算表!$C$5,IF(N39="ベスト4",[2]点数換算表!$D$5,IF(N39="ベスト8",[2]点数換算表!$E$5,IF(N39="ベスト16",[2]点数換算表!$F$5,IF(N39="ベスト32",[2]点数換算表!$G$5,"")))))))</f>
        <v>0</v>
      </c>
      <c r="P39" s="12"/>
      <c r="Q39" s="11">
        <f>IF(P39="",0,IF(P39="優勝",[2]点数換算表!$B$6,IF(P39="準優勝",[2]点数換算表!$C$6,IF(P39="ベスト4",[2]点数換算表!$D$6,IF(P39="ベスト8",[2]点数換算表!$E$6,IF(P39="ベスト16",[2]点数換算表!$F$6,IF(P39="ベスト32",[2]点数換算表!$G$6,"")))))))</f>
        <v>0</v>
      </c>
      <c r="R39" s="12"/>
      <c r="S39" s="11">
        <f>IF(R39="",0,IF(R39="優勝",[2]点数換算表!$B$7,IF(R39="準優勝",[2]点数換算表!$C$7,IF(R39="ベスト4",[2]点数換算表!$D$7,IF(R39="ベスト8",[2]点数換算表!$E$7,[2]点数換算表!$F$7)))))</f>
        <v>0</v>
      </c>
      <c r="T39" s="12"/>
      <c r="U39" s="11">
        <f>IF(T39="",0,IF(T39="優勝",[2]点数換算表!$B$8,IF(T39="準優勝",[2]点数換算表!$C$8,IF(T39="ベスト4",[2]点数換算表!$D$8,IF(T39="ベスト8",[2]点数換算表!$E$8,[2]点数換算表!$F$8)))))</f>
        <v>0</v>
      </c>
      <c r="V39" s="12"/>
      <c r="W39" s="23">
        <f>IF(V39="",0,IF(V39="優勝",[2]点数換算表!$B$13,IF(V39="準優勝",[2]点数換算表!$C$13,IF(V39="ベスト4",[2]点数換算表!$D$13,[2]点数換算表!$E$13))))</f>
        <v>0</v>
      </c>
      <c r="X39" s="12"/>
      <c r="Y39" s="11">
        <f>IF(X39="",0,IF(X39="優勝",[2]点数換算表!$B$14,IF(X39="準優勝",[2]点数換算表!$C$14,IF(X39="ベスト4",[2]点数換算表!$D$14,[2]点数換算表!$E$14))))</f>
        <v>0</v>
      </c>
      <c r="Z39" s="12"/>
      <c r="AA39" s="11">
        <f>IF(Z39="",0,IF(Z39="優勝",[2]点数換算表!$B$15,IF(Z39="準優勝",[2]点数換算表!$C$15,IF(Z39="ベスト4",[2]点数換算表!$D$15,IF(Z39="ベスト8",[2]点数換算表!$E$15,IF(Z39="ベスト16",[2]点数換算表!$F$15,""))))))</f>
        <v>0</v>
      </c>
      <c r="AB39" s="12"/>
      <c r="AC39" s="11">
        <f>IF(AB39="",0,IF(AB39="優勝",[2]点数換算表!$B$16,IF(AB39="準優勝",[2]点数換算表!$C$16,IF(AB39="ベスト4",[2]点数換算表!$D$16,IF(AB39="ベスト8",[2]点数換算表!$E$16,IF(AB39="ベスト16",[2]点数換算表!$F$16,IF(AB39="ベスト32",[2]点数換算表!$G$16,"")))))))</f>
        <v>0</v>
      </c>
      <c r="AD39" s="12"/>
      <c r="AE39" s="11">
        <f>IF(AD39="",0,IF(AD39="優勝",[2]点数換算表!$B$17,IF(AD39="準優勝",[2]点数換算表!$C$17,IF(AD39="ベスト4",[2]点数換算表!$D$17,IF(AD39="ベスト8",[2]点数換算表!$E$17,IF(AD39="ベスト16",[2]点数換算表!$F$17,IF(AD39="ベスト32",[2]点数換算表!$G$17,"")))))))</f>
        <v>0</v>
      </c>
      <c r="AF39" s="12"/>
      <c r="AG39" s="11">
        <f>IF(AF39="",0,IF(AF39="優勝",[2]点数換算表!$B$18,IF(AF39="準優勝",[2]点数換算表!$C$18,IF(AF39="ベスト4",[2]点数換算表!$D$18,IF(AF39="ベスト8",[2]点数換算表!$E$18,[2]点数換算表!$F$18)))))</f>
        <v>0</v>
      </c>
      <c r="AH39" s="12"/>
      <c r="AI39" s="11">
        <f>IF(AH39="",0,IF(AH39="優勝",[2]点数換算表!$B$19,IF(AH39="準優勝",[2]点数換算表!$C$19,IF(AH39="ベスト4",[2]点数換算表!$D$19,IF(AH39="ベスト8",[2]点数換算表!$E$19,[2]点数換算表!$F$19)))))</f>
        <v>0</v>
      </c>
      <c r="AJ39" s="13">
        <f t="shared" si="3"/>
        <v>8</v>
      </c>
      <c r="AK39" s="15" t="s">
        <v>135</v>
      </c>
      <c r="AL39" s="13">
        <f>IF(AK39="",0,IF(AK39="優勝",[10]現行XD用点数換算表!$B$16,IF(AK39="準優勝",[10]現行XD用点数換算表!$C$16,IF(AK39="ベスト4",[10]現行XD用点数換算表!$D$16,IF(AK39="ベスト8",[10]現行XD用点数換算表!$E$16,IF(AK39="ベスト16",[10]現行XD用点数換算表!$F$16,IF(AK39="ベスト32",[10]現行XD用点数換算表!$G$16,"")))))))</f>
        <v>8</v>
      </c>
      <c r="AM39" s="15"/>
      <c r="AN39" s="13">
        <f>IF(AM39="",0,IF(AM39="優勝",[10]現行XD用点数換算表!$B$17,IF(AM39="準優勝",[10]現行XD用点数換算表!$C$17,IF(AM39="ベスト4",[10]現行XD用点数換算表!$D$17,IF(AM39="ベスト8",[10]現行XD用点数換算表!$E$17,IF(AM39="ベスト16",[10]現行XD用点数換算表!$F$17,IF(AM39="ベスト32",[10]現行XD用点数換算表!$G$17,"")))))))</f>
        <v>0</v>
      </c>
    </row>
    <row r="40" spans="1:40">
      <c r="A40" s="13">
        <v>37</v>
      </c>
      <c r="B40" s="15" t="s">
        <v>483</v>
      </c>
      <c r="C40" s="15" t="s">
        <v>466</v>
      </c>
      <c r="D40" s="15">
        <v>3</v>
      </c>
      <c r="E40" s="25" t="s">
        <v>467</v>
      </c>
      <c r="F40" s="40" t="s">
        <v>539</v>
      </c>
      <c r="G40" s="11">
        <f t="shared" si="2"/>
        <v>8</v>
      </c>
      <c r="H40" s="12"/>
      <c r="I40" s="23">
        <f>IF(H40="",0,IF(H40="優勝",[2]点数換算表!$B$2,IF(H40="準優勝",[2]点数換算表!$C$2,IF(H40="ベスト4",[2]点数換算表!$D$2,[2]点数換算表!$E$2))))</f>
        <v>0</v>
      </c>
      <c r="J40" s="12"/>
      <c r="K40" s="11">
        <f>IF(J40="",0,IF(J40="優勝",[2]点数換算表!$B$3,IF(J40="準優勝",[2]点数換算表!$C$3,IF(J40="ベスト4",[2]点数換算表!$D$3,[2]点数換算表!$E$3))))</f>
        <v>0</v>
      </c>
      <c r="L40" s="12"/>
      <c r="M40" s="11">
        <f>IF(L40="",0,IF(L40="優勝",[2]点数換算表!$B$4,IF(L40="準優勝",[2]点数換算表!$C$4,IF(L40="ベスト4",[2]点数換算表!$D$4,IF(L40="ベスト8",[2]点数換算表!$E$4,IF(L40="ベスト16",[2]点数換算表!$F$4,""))))))</f>
        <v>0</v>
      </c>
      <c r="N40" s="12"/>
      <c r="O40" s="11">
        <f>IF(N40="",0,IF(N40="優勝",[2]点数換算表!$B$5,IF(N40="準優勝",[2]点数換算表!$C$5,IF(N40="ベスト4",[2]点数換算表!$D$5,IF(N40="ベスト8",[2]点数換算表!$E$5,IF(N40="ベスト16",[2]点数換算表!$F$5,IF(N40="ベスト32",[2]点数換算表!$G$5,"")))))))</f>
        <v>0</v>
      </c>
      <c r="P40" s="12"/>
      <c r="Q40" s="11">
        <f>IF(P40="",0,IF(P40="優勝",[2]点数換算表!$B$6,IF(P40="準優勝",[2]点数換算表!$C$6,IF(P40="ベスト4",[2]点数換算表!$D$6,IF(P40="ベスト8",[2]点数換算表!$E$6,IF(P40="ベスト16",[2]点数換算表!$F$6,IF(P40="ベスト32",[2]点数換算表!$G$6,"")))))))</f>
        <v>0</v>
      </c>
      <c r="R40" s="12"/>
      <c r="S40" s="11">
        <f>IF(R40="",0,IF(R40="優勝",[2]点数換算表!$B$7,IF(R40="準優勝",[2]点数換算表!$C$7,IF(R40="ベスト4",[2]点数換算表!$D$7,IF(R40="ベスト8",[2]点数換算表!$E$7,[2]点数換算表!$F$7)))))</f>
        <v>0</v>
      </c>
      <c r="T40" s="12"/>
      <c r="U40" s="11">
        <f>IF(T40="",0,IF(T40="優勝",[2]点数換算表!$B$8,IF(T40="準優勝",[2]点数換算表!$C$8,IF(T40="ベスト4",[2]点数換算表!$D$8,IF(T40="ベスト8",[2]点数換算表!$E$8,[2]点数換算表!$F$8)))))</f>
        <v>0</v>
      </c>
      <c r="V40" s="12"/>
      <c r="W40" s="23">
        <f>IF(V40="",0,IF(V40="優勝",[2]点数換算表!$B$13,IF(V40="準優勝",[2]点数換算表!$C$13,IF(V40="ベスト4",[2]点数換算表!$D$13,[2]点数換算表!$E$13))))</f>
        <v>0</v>
      </c>
      <c r="X40" s="12"/>
      <c r="Y40" s="11">
        <f>IF(X40="",0,IF(X40="優勝",[2]点数換算表!$B$14,IF(X40="準優勝",[2]点数換算表!$C$14,IF(X40="ベスト4",[2]点数換算表!$D$14,[2]点数換算表!$E$14))))</f>
        <v>0</v>
      </c>
      <c r="Z40" s="12"/>
      <c r="AA40" s="11">
        <f>IF(Z40="",0,IF(Z40="優勝",[2]点数換算表!$B$15,IF(Z40="準優勝",[2]点数換算表!$C$15,IF(Z40="ベスト4",[2]点数換算表!$D$15,IF(Z40="ベスト8",[2]点数換算表!$E$15,IF(Z40="ベスト16",[2]点数換算表!$F$15,""))))))</f>
        <v>0</v>
      </c>
      <c r="AB40" s="12"/>
      <c r="AC40" s="11">
        <f>IF(AB40="",0,IF(AB40="優勝",[2]点数換算表!$B$16,IF(AB40="準優勝",[2]点数換算表!$C$16,IF(AB40="ベスト4",[2]点数換算表!$D$16,IF(AB40="ベスト8",[2]点数換算表!$E$16,IF(AB40="ベスト16",[2]点数換算表!$F$16,IF(AB40="ベスト32",[2]点数換算表!$G$16,"")))))))</f>
        <v>0</v>
      </c>
      <c r="AD40" s="12"/>
      <c r="AE40" s="11">
        <f>IF(AD40="",0,IF(AD40="優勝",[2]点数換算表!$B$17,IF(AD40="準優勝",[2]点数換算表!$C$17,IF(AD40="ベスト4",[2]点数換算表!$D$17,IF(AD40="ベスト8",[2]点数換算表!$E$17,IF(AD40="ベスト16",[2]点数換算表!$F$17,IF(AD40="ベスト32",[2]点数換算表!$G$17,"")))))))</f>
        <v>0</v>
      </c>
      <c r="AF40" s="12"/>
      <c r="AG40" s="11">
        <f>IF(AF40="",0,IF(AF40="優勝",[2]点数換算表!$B$18,IF(AF40="準優勝",[2]点数換算表!$C$18,IF(AF40="ベスト4",[2]点数換算表!$D$18,IF(AF40="ベスト8",[2]点数換算表!$E$18,[2]点数換算表!$F$18)))))</f>
        <v>0</v>
      </c>
      <c r="AH40" s="12"/>
      <c r="AI40" s="11">
        <f>IF(AH40="",0,IF(AH40="優勝",[2]点数換算表!$B$19,IF(AH40="準優勝",[2]点数換算表!$C$19,IF(AH40="ベスト4",[2]点数換算表!$D$19,IF(AH40="ベスト8",[2]点数換算表!$E$19,[2]点数換算表!$F$19)))))</f>
        <v>0</v>
      </c>
      <c r="AJ40" s="13">
        <f t="shared" si="3"/>
        <v>8</v>
      </c>
      <c r="AK40" s="15" t="s">
        <v>135</v>
      </c>
      <c r="AL40" s="13">
        <f>IF(AK40="",0,IF(AK40="優勝",[12]現行XD用点数換算表!$B$16,IF(AK40="準優勝",[12]現行XD用点数換算表!$C$16,IF(AK40="ベスト4",[12]現行XD用点数換算表!$D$16,IF(AK40="ベスト8",[12]現行XD用点数換算表!$E$16,IF(AK40="ベスト16",[12]現行XD用点数換算表!$F$16,IF(AK40="ベスト32",[12]現行XD用点数換算表!$G$16,"")))))))</f>
        <v>8</v>
      </c>
      <c r="AM40" s="15"/>
      <c r="AN40" s="13">
        <f>IF(AM40="",0,IF(AM40="優勝",[12]現行XD用点数換算表!$B$17,IF(AM40="準優勝",[12]現行XD用点数換算表!$C$17,IF(AM40="ベスト4",[12]現行XD用点数換算表!$D$17,IF(AM40="ベスト8",[12]現行XD用点数換算表!$E$17,IF(AM40="ベスト16",[12]現行XD用点数換算表!$F$17,IF(AM40="ベスト32",[12]現行XD用点数換算表!$G$17,"")))))))</f>
        <v>0</v>
      </c>
    </row>
    <row r="41" spans="1:40">
      <c r="A41" s="13">
        <v>38</v>
      </c>
      <c r="B41" s="15" t="s">
        <v>206</v>
      </c>
      <c r="C41" s="15" t="s">
        <v>189</v>
      </c>
      <c r="D41" s="15">
        <v>2</v>
      </c>
      <c r="E41" s="52" t="s">
        <v>792</v>
      </c>
      <c r="F41" s="50" t="s">
        <v>793</v>
      </c>
      <c r="G41" s="11">
        <f t="shared" si="2"/>
        <v>8</v>
      </c>
      <c r="H41" s="12"/>
      <c r="I41" s="23">
        <f>IF(H41="",0,IF(H41="優勝",[2]点数換算表!$B$2,IF(H41="準優勝",[2]点数換算表!$C$2,IF(H41="ベスト4",[2]点数換算表!$D$2,[2]点数換算表!$E$2))))</f>
        <v>0</v>
      </c>
      <c r="J41" s="12"/>
      <c r="K41" s="11">
        <f>IF(J41="",0,IF(J41="優勝",[2]点数換算表!$B$3,IF(J41="準優勝",[2]点数換算表!$C$3,IF(J41="ベスト4",[2]点数換算表!$D$3,[2]点数換算表!$E$3))))</f>
        <v>0</v>
      </c>
      <c r="L41" s="12"/>
      <c r="M41" s="11">
        <f>IF(L41="",0,IF(L41="優勝",[2]点数換算表!$B$4,IF(L41="準優勝",[2]点数換算表!$C$4,IF(L41="ベスト4",[2]点数換算表!$D$4,IF(L41="ベスト8",[2]点数換算表!$E$4,IF(L41="ベスト16",[2]点数換算表!$F$4,""))))))</f>
        <v>0</v>
      </c>
      <c r="N41" s="12"/>
      <c r="O41" s="11">
        <f>IF(N41="",0,IF(N41="優勝",[2]点数換算表!$B$5,IF(N41="準優勝",[2]点数換算表!$C$5,IF(N41="ベスト4",[2]点数換算表!$D$5,IF(N41="ベスト8",[2]点数換算表!$E$5,IF(N41="ベスト16",[2]点数換算表!$F$5,IF(N41="ベスト32",[2]点数換算表!$G$5,"")))))))</f>
        <v>0</v>
      </c>
      <c r="P41" s="12"/>
      <c r="Q41" s="11">
        <f>IF(P41="",0,IF(P41="優勝",[2]点数換算表!$B$6,IF(P41="準優勝",[2]点数換算表!$C$6,IF(P41="ベスト4",[2]点数換算表!$D$6,IF(P41="ベスト8",[2]点数換算表!$E$6,IF(P41="ベスト16",[2]点数換算表!$F$6,IF(P41="ベスト32",[2]点数換算表!$G$6,"")))))))</f>
        <v>0</v>
      </c>
      <c r="R41" s="12"/>
      <c r="S41" s="11">
        <f>IF(R41="",0,IF(R41="優勝",[2]点数換算表!$B$7,IF(R41="準優勝",[2]点数換算表!$C$7,IF(R41="ベスト4",[2]点数換算表!$D$7,IF(R41="ベスト8",[2]点数換算表!$E$7,[2]点数換算表!$F$7)))))</f>
        <v>0</v>
      </c>
      <c r="T41" s="12"/>
      <c r="U41" s="11">
        <f>IF(T41="",0,IF(T41="優勝",[2]点数換算表!$B$8,IF(T41="準優勝",[2]点数換算表!$C$8,IF(T41="ベスト4",[2]点数換算表!$D$8,IF(T41="ベスト8",[2]点数換算表!$E$8,[2]点数換算表!$F$8)))))</f>
        <v>0</v>
      </c>
      <c r="V41" s="12"/>
      <c r="W41" s="23">
        <f>IF(V41="",0,IF(V41="優勝",[2]点数換算表!$B$13,IF(V41="準優勝",[2]点数換算表!$C$13,IF(V41="ベスト4",[2]点数換算表!$D$13,[2]点数換算表!$E$13))))</f>
        <v>0</v>
      </c>
      <c r="X41" s="12"/>
      <c r="Y41" s="11">
        <f>IF(X41="",0,IF(X41="優勝",[2]点数換算表!$B$14,IF(X41="準優勝",[2]点数換算表!$C$14,IF(X41="ベスト4",[2]点数換算表!$D$14,[2]点数換算表!$E$14))))</f>
        <v>0</v>
      </c>
      <c r="Z41" s="12"/>
      <c r="AA41" s="11">
        <f>IF(Z41="",0,IF(Z41="優勝",[2]点数換算表!$B$15,IF(Z41="準優勝",[2]点数換算表!$C$15,IF(Z41="ベスト4",[2]点数換算表!$D$15,IF(Z41="ベスト8",[2]点数換算表!$E$15,IF(Z41="ベスト16",[2]点数換算表!$F$15,""))))))</f>
        <v>0</v>
      </c>
      <c r="AB41" s="12"/>
      <c r="AC41" s="11">
        <f>IF(AB41="",0,IF(AB41="優勝",[2]点数換算表!$B$16,IF(AB41="準優勝",[2]点数換算表!$C$16,IF(AB41="ベスト4",[2]点数換算表!$D$16,IF(AB41="ベスト8",[2]点数換算表!$E$16,IF(AB41="ベスト16",[2]点数換算表!$F$16,IF(AB41="ベスト32",[2]点数換算表!$G$16,"")))))))</f>
        <v>0</v>
      </c>
      <c r="AD41" s="12"/>
      <c r="AE41" s="11">
        <f>IF(AD41="",0,IF(AD41="優勝",[2]点数換算表!$B$17,IF(AD41="準優勝",[2]点数換算表!$C$17,IF(AD41="ベスト4",[2]点数換算表!$D$17,IF(AD41="ベスト8",[2]点数換算表!$E$17,IF(AD41="ベスト16",[2]点数換算表!$F$17,IF(AD41="ベスト32",[2]点数換算表!$G$17,"")))))))</f>
        <v>0</v>
      </c>
      <c r="AF41" s="12"/>
      <c r="AG41" s="11">
        <f>IF(AF41="",0,IF(AF41="優勝",[2]点数換算表!$B$18,IF(AF41="準優勝",[2]点数換算表!$C$18,IF(AF41="ベスト4",[2]点数換算表!$D$18,IF(AF41="ベスト8",[2]点数換算表!$E$18,[2]点数換算表!$F$18)))))</f>
        <v>0</v>
      </c>
      <c r="AH41" s="12"/>
      <c r="AI41" s="11">
        <f>IF(AH41="",0,IF(AH41="優勝",[2]点数換算表!$B$19,IF(AH41="準優勝",[2]点数換算表!$C$19,IF(AH41="ベスト4",[2]点数換算表!$D$19,IF(AH41="ベスト8",[2]点数換算表!$E$19,[2]点数換算表!$F$19)))))</f>
        <v>0</v>
      </c>
      <c r="AJ41" s="13">
        <f t="shared" ref="AJ41" si="4">SUM(AK41:AN41)</f>
        <v>8</v>
      </c>
      <c r="AK41" s="15" t="s">
        <v>135</v>
      </c>
      <c r="AL41" s="13">
        <f>IF(AK41="",0,IF(AK41="優勝",[9]現行XD用点数換算表!$B$16,IF(AK41="準優勝",[9]現行XD用点数換算表!$C$16,IF(AK41="ベスト4",[9]現行XD用点数換算表!$D$16,IF(AK41="ベスト8",[9]現行XD用点数換算表!$E$16,IF(AK41="ベスト16",[9]現行XD用点数換算表!$F$16,IF(AK41="ベスト32",[9]現行XD用点数換算表!$G$16,"")))))))</f>
        <v>8</v>
      </c>
      <c r="AM41" s="15"/>
      <c r="AN41" s="13">
        <f>IF(AM41="",0,IF(AM41="優勝",[9]現行XD用点数換算表!$B$17,IF(AM41="準優勝",[9]現行XD用点数換算表!$C$17,IF(AM41="ベスト4",[9]現行XD用点数換算表!$D$17,IF(AM41="ベスト8",[9]現行XD用点数換算表!$E$17,IF(AM41="ベスト16",[9]現行XD用点数換算表!$F$17,IF(AM41="ベスト32",[9]現行XD用点数換算表!$G$17,"")))))))</f>
        <v>0</v>
      </c>
    </row>
  </sheetData>
  <autoFilter ref="A3:AN41" xr:uid="{695ED9FD-FA34-4E51-A4CB-1C1D2D9CCA9B}"/>
  <sortState xmlns:xlrd2="http://schemas.microsoft.com/office/spreadsheetml/2017/richdata2" ref="B4:AN41">
    <sortCondition descending="1" ref="G4:G41"/>
  </sortState>
  <mergeCells count="27">
    <mergeCell ref="AH2:AI2"/>
    <mergeCell ref="AJ1:AJ3"/>
    <mergeCell ref="AK1:AN1"/>
    <mergeCell ref="AK2:AL2"/>
    <mergeCell ref="AM2:AN2"/>
    <mergeCell ref="AF2:AG2"/>
    <mergeCell ref="G1:G3"/>
    <mergeCell ref="H1:U1"/>
    <mergeCell ref="V1:AI1"/>
    <mergeCell ref="H2:I2"/>
    <mergeCell ref="J2:K2"/>
    <mergeCell ref="L2:M2"/>
    <mergeCell ref="N2:O2"/>
    <mergeCell ref="P2:Q2"/>
    <mergeCell ref="R2:S2"/>
    <mergeCell ref="T2:U2"/>
    <mergeCell ref="V2:W2"/>
    <mergeCell ref="X2:Y2"/>
    <mergeCell ref="Z2:AA2"/>
    <mergeCell ref="AB2:AC2"/>
    <mergeCell ref="AD2:AE2"/>
    <mergeCell ref="F1:F3"/>
    <mergeCell ref="A1:A3"/>
    <mergeCell ref="B1:B3"/>
    <mergeCell ref="C1:C3"/>
    <mergeCell ref="D1:D3"/>
    <mergeCell ref="E1:E3"/>
  </mergeCells>
  <phoneticPr fontId="3"/>
  <dataValidations count="2">
    <dataValidation type="list" allowBlank="1" showErrorMessage="1" sqref="N4:N41 P4:P41 AB4:AB41 AD4:AD41" xr:uid="{B40AE31C-7C63-4BE4-BC27-CC9382FF408E}">
      <formula1>"優勝,準優勝,ベスト4,ベスト8,ベスト16,ベスト32,海外遠征による不参加"</formula1>
    </dataValidation>
    <dataValidation type="list" allowBlank="1" showErrorMessage="1" sqref="Z4:Z41 L4:L41" xr:uid="{F76C124D-2EE7-4CC6-88F9-A87A3A6ECC08}">
      <formula1>"優勝,準優勝,ベスト4,ベスト8,ベスト16,海外遠征による不参加"</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102489BD-C757-4E63-BCDB-BA1F16145D19}">
          <x14:formula1>
            <xm:f>点数換算表!$B$1:$E$1</xm:f>
          </x14:formula1>
          <xm:sqref>X4:X41 V4:V41 H4:H41 J4:J41</xm:sqref>
        </x14:dataValidation>
        <x14:dataValidation type="list" allowBlank="1" showErrorMessage="1" xr:uid="{90AEA785-A928-466B-8EC7-E01731FA7A25}">
          <x14:formula1>
            <xm:f>点数換算表!$B$1:$F$1</xm:f>
          </x14:formula1>
          <xm:sqref>T4:T41 AH4:AH41 AF4:AF41 R4:R41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F1A7E5237C3340A476C08DB81E65CE" ma:contentTypeVersion="17" ma:contentTypeDescription="新しいドキュメントを作成します。" ma:contentTypeScope="" ma:versionID="22d0f19863e49b4af7eb0877f62a0575">
  <xsd:schema xmlns:xsd="http://www.w3.org/2001/XMLSchema" xmlns:xs="http://www.w3.org/2001/XMLSchema" xmlns:p="http://schemas.microsoft.com/office/2006/metadata/properties" xmlns:ns3="340b47cf-d8aa-4896-bf26-8dafe790d9ae" xmlns:ns4="909b9fb1-c086-472d-bd74-0d659a32a5f6" targetNamespace="http://schemas.microsoft.com/office/2006/metadata/properties" ma:root="true" ma:fieldsID="9fc5b864c3fa0b948f3ea91433c575eb" ns3:_="" ns4:_="">
    <xsd:import namespace="340b47cf-d8aa-4896-bf26-8dafe790d9ae"/>
    <xsd:import namespace="909b9fb1-c086-472d-bd74-0d659a32a5f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b47cf-d8aa-4896-bf26-8dafe790d9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9b9fb1-c086-472d-bd74-0d659a32a5f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40b47cf-d8aa-4896-bf26-8dafe790d9ae" xsi:nil="true"/>
  </documentManagement>
</p:properties>
</file>

<file path=customXml/itemProps1.xml><?xml version="1.0" encoding="utf-8"?>
<ds:datastoreItem xmlns:ds="http://schemas.openxmlformats.org/officeDocument/2006/customXml" ds:itemID="{7080C90D-E403-4B19-993C-984630BB5A9B}">
  <ds:schemaRefs>
    <ds:schemaRef ds:uri="http://schemas.microsoft.com/office/2006/metadata/contentType"/>
    <ds:schemaRef ds:uri="http://schemas.microsoft.com/office/2006/metadata/properties/metaAttributes"/>
    <ds:schemaRef ds:uri="http://www.w3.org/2000/xmlns/"/>
    <ds:schemaRef ds:uri="http://www.w3.org/2001/XMLSchema"/>
    <ds:schemaRef ds:uri="340b47cf-d8aa-4896-bf26-8dafe790d9ae"/>
    <ds:schemaRef ds:uri="909b9fb1-c086-472d-bd74-0d659a32a5f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4DE422-9B83-40A0-A97F-6514B0E7E511}">
  <ds:schemaRefs>
    <ds:schemaRef ds:uri="http://schemas.microsoft.com/sharepoint/v3/contenttype/forms"/>
  </ds:schemaRefs>
</ds:datastoreItem>
</file>

<file path=customXml/itemProps3.xml><?xml version="1.0" encoding="utf-8"?>
<ds:datastoreItem xmlns:ds="http://schemas.openxmlformats.org/officeDocument/2006/customXml" ds:itemID="{C909FE88-E13A-44A7-A5CA-C2A89DFB4E1C}">
  <ds:schemaRefs>
    <ds:schemaRef ds:uri="http://schemas.microsoft.com/office/2006/metadata/properties"/>
    <ds:schemaRef ds:uri="http://www.w3.org/2000/xmlns/"/>
    <ds:schemaRef ds:uri="340b47cf-d8aa-4896-bf26-8dafe790d9ae"/>
    <ds:schemaRef ds:uri="http://www.w3.org/2001/XMLSchema-instan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点数換算表</vt:lpstr>
      <vt:lpstr>現行XD用点数換算表</vt:lpstr>
      <vt:lpstr>MS</vt:lpstr>
      <vt:lpstr>WS</vt:lpstr>
      <vt:lpstr>MD (個人ポイント)</vt:lpstr>
      <vt:lpstr>WD (個人ポイント)</vt:lpstr>
      <vt:lpstr>XD（個人ポイント男子）</vt:lpstr>
      <vt:lpstr>XD（個人ポイント女子）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 Matsunaga</dc:creator>
  <cp:lastModifiedBy>大束　忠司</cp:lastModifiedBy>
  <cp:lastPrinted>2024-09-28T10:36:38Z</cp:lastPrinted>
  <dcterms:created xsi:type="dcterms:W3CDTF">2021-05-06T01:34:19Z</dcterms:created>
  <dcterms:modified xsi:type="dcterms:W3CDTF">2025-01-24T02:28:40Z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0x0101008FF1A7E5237C3340A476C08DB81E65CE</vt:lpwstr>
  </property>
</Properties>
</file>